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VO\Zákazky\Verejné obstarávania\Prebiehajúce\Obec Hiadeľ\Požiarna zbrojnica\Výzva\"/>
    </mc:Choice>
  </mc:AlternateContent>
  <xr:revisionPtr revIDLastSave="0" documentId="13_ncr:1_{A261DA0B-DBE2-42E2-93DC-592365FB53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3" r:id="rId1"/>
    <sheet name="Prehľad" sheetId="5" r:id="rId2"/>
  </sheets>
  <definedNames>
    <definedName name="_xlnm._FilterDatabase" hidden="1">#REF!</definedName>
    <definedName name="fakt1R">#REF!</definedName>
    <definedName name="_xlnm.Print_Titles" localSheetId="1">Prehľad!$8:$10</definedName>
    <definedName name="_xlnm.Print_Area" localSheetId="0">'Krycí list'!$A:$J</definedName>
    <definedName name="_xlnm.Print_Area" localSheetId="1">Prehľad!$A:$O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3" i="5" l="1"/>
  <c r="I30" i="3" l="1"/>
  <c r="J30" i="3" s="1"/>
  <c r="F16" i="3"/>
  <c r="F17" i="3"/>
  <c r="F18" i="3"/>
  <c r="F19" i="3"/>
  <c r="D20" i="3"/>
  <c r="E20" i="3"/>
  <c r="J20" i="3"/>
  <c r="F26" i="3"/>
  <c r="J26" i="3"/>
  <c r="F20" i="3" l="1"/>
  <c r="J28" i="3" s="1"/>
  <c r="I29" i="3" s="1"/>
  <c r="J29" i="3" l="1"/>
  <c r="J31" i="3" s="1"/>
</calcChain>
</file>

<file path=xl/sharedStrings.xml><?xml version="1.0" encoding="utf-8"?>
<sst xmlns="http://schemas.openxmlformats.org/spreadsheetml/2006/main" count="430" uniqueCount="288">
  <si>
    <t>Dodávateľ:</t>
  </si>
  <si>
    <t>Odberateľ:</t>
  </si>
  <si>
    <t xml:space="preserve"> </t>
  </si>
  <si>
    <t>DPH</t>
  </si>
  <si>
    <t>Miesto: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</si>
  <si>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</si>
  <si>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</si>
  <si>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</si>
  <si>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</si>
  <si>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</si>
  <si>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</si>
  <si>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</si>
  <si>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</si>
  <si>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</si>
  <si>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</si>
  <si>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</si>
  <si>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</si>
  <si>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</si>
  <si>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</si>
  <si>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</si>
  <si>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</si>
  <si>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</si>
  <si>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</si>
  <si>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</si>
  <si>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</si>
  <si>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</si>
  <si>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</si>
  <si>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</si>
  <si>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</si>
  <si>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</si>
  <si>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</si>
  <si>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</si>
  <si>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</si>
  <si>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</si>
  <si>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</si>
  <si>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</si>
  <si>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</si>
  <si>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</si>
  <si>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</si>
  <si>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</si>
  <si>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</si>
  <si>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</si>
  <si>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</si>
  <si>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</t>
  </si>
  <si>
    <t>Konštrukcie</t>
  </si>
  <si>
    <t>Špecifikovaný</t>
  </si>
  <si>
    <t>Spolu</t>
  </si>
  <si>
    <t>Hmotnosť v tonách</t>
  </si>
  <si>
    <t>Suť v tonách</t>
  </si>
  <si>
    <t>a práce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</si>
  <si>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</si>
  <si>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</si>
  <si>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</si>
  <si>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</si>
  <si>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</si>
  <si>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</si>
  <si>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</si>
  <si>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</si>
  <si>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</si>
  <si>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</si>
  <si>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</si>
  <si>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</si>
  <si>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</si>
  <si>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</si>
  <si>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</si>
  <si>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</si>
  <si>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</si>
  <si>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</si>
  <si>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</si>
  <si>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</si>
  <si>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</si>
  <si>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</si>
  <si>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</si>
  <si>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</si>
  <si>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Hiadeľ, Hiadeľ 68, 976 61</t>
  </si>
  <si>
    <t xml:space="preserve">Spracoval:                                         </t>
  </si>
  <si>
    <t xml:space="preserve">JKSO : </t>
  </si>
  <si>
    <t>Hiadeľ</t>
  </si>
  <si>
    <t>JKSO :</t>
  </si>
  <si>
    <t>Obec Hiadeľ, Hiadeľ 68, 976 61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</si>
  <si>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</si>
  <si>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</si>
  <si>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</si>
  <si>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</si>
  <si>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</si>
  <si>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</si>
  <si>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</si>
  <si>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</si>
  <si>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</si>
  <si>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</si>
  <si>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</si>
  <si>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</si>
  <si>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</si>
  <si>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Kompletizačná činnosť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</si>
  <si>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</si>
  <si>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</si>
  <si>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</si>
  <si>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</si>
  <si>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</si>
  <si>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</si>
  <si>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 xml:space="preserve">13121-1101   </t>
  </si>
  <si>
    <t xml:space="preserve">Hĺbenie jám v hornine 3 r                                                       </t>
  </si>
  <si>
    <t xml:space="preserve">m3     </t>
  </si>
  <si>
    <t xml:space="preserve">E1                  </t>
  </si>
  <si>
    <t xml:space="preserve">17410-1101   </t>
  </si>
  <si>
    <t xml:space="preserve">Zásyp zhutnený jám, rýh, šachiet alebo okolo objektu                            </t>
  </si>
  <si>
    <t>MAT</t>
  </si>
  <si>
    <t xml:space="preserve">005 724000   </t>
  </si>
  <si>
    <t xml:space="preserve">Štrkopiesok                                                                     </t>
  </si>
  <si>
    <t xml:space="preserve">t      </t>
  </si>
  <si>
    <t>254</t>
  </si>
  <si>
    <t xml:space="preserve">17410-4111   </t>
  </si>
  <si>
    <t xml:space="preserve">Žľabovky                                                                        </t>
  </si>
  <si>
    <t xml:space="preserve">m2     </t>
  </si>
  <si>
    <t>1 - ZEMNE PRÁCE spolu :</t>
  </si>
  <si>
    <t>6 - ÚPRAVY POVRCHOV, PODLAHY, VÝPLNE</t>
  </si>
  <si>
    <t>011</t>
  </si>
  <si>
    <t xml:space="preserve">61242-1615   </t>
  </si>
  <si>
    <t xml:space="preserve">Omietka vnút. stien vápenná šťuková                                             </t>
  </si>
  <si>
    <t xml:space="preserve">E6                  </t>
  </si>
  <si>
    <t xml:space="preserve">61242-16151  </t>
  </si>
  <si>
    <t xml:space="preserve">Cementový špric stien vnútorný                                                  </t>
  </si>
  <si>
    <t xml:space="preserve">62245-1131   </t>
  </si>
  <si>
    <t xml:space="preserve">Omietka vonk. stien cementová hladká zlož. I až II                              </t>
  </si>
  <si>
    <t xml:space="preserve">62245-11311  </t>
  </si>
  <si>
    <t xml:space="preserve">Vonkajší cementový špric stien                                                  </t>
  </si>
  <si>
    <t>014</t>
  </si>
  <si>
    <t xml:space="preserve">62246-1111   </t>
  </si>
  <si>
    <t xml:space="preserve">Vonkajšia omietka stien                                                         </t>
  </si>
  <si>
    <t xml:space="preserve">62246-11512  </t>
  </si>
  <si>
    <t xml:space="preserve">Príprava podkladu penetrácia                                                    </t>
  </si>
  <si>
    <t xml:space="preserve">62246-1152   </t>
  </si>
  <si>
    <t xml:space="preserve">Vytvorenie výstužnej vrstyv s armovacou tkaninou                                </t>
  </si>
  <si>
    <t xml:space="preserve">63131-2611   </t>
  </si>
  <si>
    <t xml:space="preserve">Mazanina z betónu prostého tr. B 20 hr. 5-10 cm                                 </t>
  </si>
  <si>
    <t xml:space="preserve">63131-9151   </t>
  </si>
  <si>
    <t xml:space="preserve">Príplatok za prehlad. povrchu mazaniny tr. B10 ocel. hlad. hr. do 8 cm          </t>
  </si>
  <si>
    <t xml:space="preserve">64294-2111   </t>
  </si>
  <si>
    <t xml:space="preserve">Osadenie dverných zárubní alebo rámov oceľových do 2,5 m2                       </t>
  </si>
  <si>
    <t xml:space="preserve">kus    </t>
  </si>
  <si>
    <t xml:space="preserve">553 300000   </t>
  </si>
  <si>
    <t xml:space="preserve">Zárubňa oceľová CGH 80x197x12cm L máčaná                                        </t>
  </si>
  <si>
    <t xml:space="preserve">553 300010   </t>
  </si>
  <si>
    <t xml:space="preserve">Dvere vnútorné do š. 80x197x12cm hladké biele                                   </t>
  </si>
  <si>
    <t xml:space="preserve">553 300040   </t>
  </si>
  <si>
    <t xml:space="preserve">Dvere vnútorné 1250/1970                                                        </t>
  </si>
  <si>
    <t xml:space="preserve">553 300050   </t>
  </si>
  <si>
    <t xml:space="preserve">Dvere vchodové 1625/1970                                                        </t>
  </si>
  <si>
    <t xml:space="preserve">553 300060   </t>
  </si>
  <si>
    <t xml:space="preserve">Rolovacie vráta 3000/2700                                                       </t>
  </si>
  <si>
    <t>6 - ÚPRAVY POVRCHOV, PODLAHY, VÝPLNE spolu :</t>
  </si>
  <si>
    <t>9 - OSTATNÉ KONŠTRUKCIE A PRÁCE</t>
  </si>
  <si>
    <t>013</t>
  </si>
  <si>
    <t xml:space="preserve">96203-11351  </t>
  </si>
  <si>
    <t xml:space="preserve">Búranie betónových mazanín hr.do 100mm                                          </t>
  </si>
  <si>
    <t xml:space="preserve">E9                  </t>
  </si>
  <si>
    <t xml:space="preserve">96806-1125   </t>
  </si>
  <si>
    <t xml:space="preserve">Vyvesenie alebo zavesenie drev. krídiel dvier do 2 m2                           </t>
  </si>
  <si>
    <t xml:space="preserve">96806-1126   </t>
  </si>
  <si>
    <t xml:space="preserve">Vyvesenie alebo zavesenie drev. krídiel dvier nad 2 m2                          </t>
  </si>
  <si>
    <t xml:space="preserve">96806-2355   </t>
  </si>
  <si>
    <t xml:space="preserve">Vybúranie rámov okien drev. dvojitých alebo zdvoj. do 2 m2                      </t>
  </si>
  <si>
    <t xml:space="preserve">96807-2455   </t>
  </si>
  <si>
    <t xml:space="preserve">Vybúranie kov. dverných zárubní do 2 m2                                         </t>
  </si>
  <si>
    <t xml:space="preserve">96807-2456   </t>
  </si>
  <si>
    <t xml:space="preserve">Vybúranie kov. dverných zárubní nad 2 m2                                        </t>
  </si>
  <si>
    <t xml:space="preserve">97908-2111   </t>
  </si>
  <si>
    <t xml:space="preserve">Vnútrostavenisková doprava sute a vybúraných hmôt do 10 m                       </t>
  </si>
  <si>
    <t xml:space="preserve">97908-2121   </t>
  </si>
  <si>
    <t xml:space="preserve">Vnútrost. doprava sute a vybúraných hmôt každých ďalších 5 m                    </t>
  </si>
  <si>
    <t xml:space="preserve">99801-1001   </t>
  </si>
  <si>
    <t xml:space="preserve">Presun hmôt pre budovy murované výšky do 6 m                                    </t>
  </si>
  <si>
    <t>9 - OSTATNÉ KONŠTRUKCIE A PRÁCE spolu :</t>
  </si>
  <si>
    <t>PRÁCE A DODÁVKY HSV spolu :</t>
  </si>
  <si>
    <t>PRÁCE A DODÁVKY PSV</t>
  </si>
  <si>
    <t>71 - IZOLÁCIE</t>
  </si>
  <si>
    <t>711 - Izolácie proti vode a vlhkosti</t>
  </si>
  <si>
    <t>711</t>
  </si>
  <si>
    <t xml:space="preserve">71112-2131   </t>
  </si>
  <si>
    <t xml:space="preserve">Izolácia zvislých stien, drenážky                                               </t>
  </si>
  <si>
    <t xml:space="preserve">I71 1               </t>
  </si>
  <si>
    <t>711 - Izolácie proti vode a vlhkosti spolu :</t>
  </si>
  <si>
    <t>71 - IZOLÁCIE spolu :</t>
  </si>
  <si>
    <t>72 - ZDRAVOTNO - TECHNICKÉ INŠTALÁCIE</t>
  </si>
  <si>
    <t>722 - Vnútorný vodovod</t>
  </si>
  <si>
    <t>721</t>
  </si>
  <si>
    <t xml:space="preserve">72211-0115   </t>
  </si>
  <si>
    <t xml:space="preserve">Rozvody vody, zariaďovacie predmety                                             </t>
  </si>
  <si>
    <t xml:space="preserve">súbor  </t>
  </si>
  <si>
    <t xml:space="preserve">I72 2               </t>
  </si>
  <si>
    <t>722 - Vnútorný vodovod spolu :</t>
  </si>
  <si>
    <t>72 - ZDRAVOTNO - TECHNICKÉ INŠTALÁCIE spolu :</t>
  </si>
  <si>
    <t>73 - ÚSTREDNE VYKUROVANIE</t>
  </si>
  <si>
    <t>731 - Kotolne</t>
  </si>
  <si>
    <t>731</t>
  </si>
  <si>
    <t xml:space="preserve">73110-0801   </t>
  </si>
  <si>
    <t xml:space="preserve">Kotol ÚK                                                                        </t>
  </si>
  <si>
    <t xml:space="preserve">I73 1               </t>
  </si>
  <si>
    <t xml:space="preserve">73111-9016   </t>
  </si>
  <si>
    <t xml:space="preserve">Komín                                                                           </t>
  </si>
  <si>
    <t xml:space="preserve">73111-9017   </t>
  </si>
  <si>
    <t xml:space="preserve">Zásobník na pelety                                                              </t>
  </si>
  <si>
    <t xml:space="preserve">73111-9018   </t>
  </si>
  <si>
    <t xml:space="preserve">Regulácia a meranie                                                             </t>
  </si>
  <si>
    <t xml:space="preserve">kpl    </t>
  </si>
  <si>
    <t xml:space="preserve">73111-9019   </t>
  </si>
  <si>
    <t xml:space="preserve">Čerpadlá                                                                        </t>
  </si>
  <si>
    <t>731 - Kotolne spolu :</t>
  </si>
  <si>
    <t>733 - Rozvod potrubia</t>
  </si>
  <si>
    <t xml:space="preserve">73311-1101   </t>
  </si>
  <si>
    <t xml:space="preserve">Rozvody ÚK                                                                      </t>
  </si>
  <si>
    <t xml:space="preserve">I73 3               </t>
  </si>
  <si>
    <t>733 - Rozvod potrubia spolu :</t>
  </si>
  <si>
    <t>735 - Vykurovacie telesá</t>
  </si>
  <si>
    <t xml:space="preserve">73515-1822   </t>
  </si>
  <si>
    <t xml:space="preserve">Dodávkaa montáž vykurovacích telies                                             </t>
  </si>
  <si>
    <t xml:space="preserve">I73 5               </t>
  </si>
  <si>
    <t xml:space="preserve">73515-9110   </t>
  </si>
  <si>
    <t xml:space="preserve">Solárne panely                                                                  </t>
  </si>
  <si>
    <t xml:space="preserve">súb    </t>
  </si>
  <si>
    <t>735 - Vykurovacie telesá spolu :</t>
  </si>
  <si>
    <t>73 - ÚSTREDNE VYKUROVANIE spolu :</t>
  </si>
  <si>
    <t>76 - KONŠTRUKCIE</t>
  </si>
  <si>
    <t>767 - Konštrukcie doplnk. kovové stavebné</t>
  </si>
  <si>
    <t>767</t>
  </si>
  <si>
    <t xml:space="preserve">76711-1130   </t>
  </si>
  <si>
    <t xml:space="preserve">D+M Plastových výrobkov - okien                                                 </t>
  </si>
  <si>
    <t xml:space="preserve">I76 7               </t>
  </si>
  <si>
    <t>767 - Konštrukcie doplnk. kovové stavebné spolu :</t>
  </si>
  <si>
    <t>76 - KONŠTRUKCIE spolu :</t>
  </si>
  <si>
    <t>77 - PODLAHY</t>
  </si>
  <si>
    <t>771 - Podlahy z dlaždíc  keramických</t>
  </si>
  <si>
    <t>771</t>
  </si>
  <si>
    <t xml:space="preserve">77127-1111   </t>
  </si>
  <si>
    <t xml:space="preserve">Montáž keramických dlažieb                                                      </t>
  </si>
  <si>
    <t xml:space="preserve">I77 1               </t>
  </si>
  <si>
    <t xml:space="preserve">005 722140   </t>
  </si>
  <si>
    <t xml:space="preserve">Keramická dlažba                                                                </t>
  </si>
  <si>
    <t>771 - Podlahy z dlaždíc  keramických spolu :</t>
  </si>
  <si>
    <t>77 - PODLAHY spolu :</t>
  </si>
  <si>
    <t>78 - DOKONČOVACIE PRÁCE</t>
  </si>
  <si>
    <t>781 - Obklady z obkladačiek a dosiek</t>
  </si>
  <si>
    <t xml:space="preserve">78144-1012   </t>
  </si>
  <si>
    <t xml:space="preserve">Montáž obkladov vnút. z obklad. hutných                                         </t>
  </si>
  <si>
    <t xml:space="preserve">I78 1               </t>
  </si>
  <si>
    <t xml:space="preserve">78144-1013   </t>
  </si>
  <si>
    <t xml:space="preserve">Vnútorný obklad stien                                                           </t>
  </si>
  <si>
    <t xml:space="preserve">99878-1101   </t>
  </si>
  <si>
    <t xml:space="preserve">Presun hmôt pre obklady keramické v objektoch výšky do 6 m                      </t>
  </si>
  <si>
    <t>781 - Obklady z obkladačiek a dosiek spolu :</t>
  </si>
  <si>
    <t>783 - Nátery</t>
  </si>
  <si>
    <t>783</t>
  </si>
  <si>
    <t xml:space="preserve">78322-5100   </t>
  </si>
  <si>
    <t xml:space="preserve">Nátery kov. stav. doplnk. konštr. syntet. dvojnás.+1x email                     </t>
  </si>
  <si>
    <t xml:space="preserve">I78 3               </t>
  </si>
  <si>
    <t>783 - Nátery spolu :</t>
  </si>
  <si>
    <t>784 - Maľby</t>
  </si>
  <si>
    <t>784</t>
  </si>
  <si>
    <t xml:space="preserve">78445-2262   </t>
  </si>
  <si>
    <t xml:space="preserve">Maľba stien                                                                     </t>
  </si>
  <si>
    <t xml:space="preserve">I78 4               </t>
  </si>
  <si>
    <t>784 - Maľby spolu :</t>
  </si>
  <si>
    <t>78 - DOKONČOVACIE PRÁCE spolu :</t>
  </si>
  <si>
    <t>PRÁCE A DODÁVKY PSV spolu :</t>
  </si>
  <si>
    <t>PRÁCE A DODÁVKY M</t>
  </si>
  <si>
    <t>M21 - 155 Elektromontáže</t>
  </si>
  <si>
    <t>921</t>
  </si>
  <si>
    <t xml:space="preserve">210  -       </t>
  </si>
  <si>
    <t xml:space="preserve">Elektromontáže - rozvody                                                        </t>
  </si>
  <si>
    <t xml:space="preserve">M21                 </t>
  </si>
  <si>
    <t xml:space="preserve">21001-       </t>
  </si>
  <si>
    <t xml:space="preserve">Rozvádzač                                                                       </t>
  </si>
  <si>
    <t xml:space="preserve">21001-0001   </t>
  </si>
  <si>
    <t xml:space="preserve">Vypínače, zásuvky                                                               </t>
  </si>
  <si>
    <t xml:space="preserve">21001-0002   </t>
  </si>
  <si>
    <t xml:space="preserve">Svietidlá                                                                       </t>
  </si>
  <si>
    <t xml:space="preserve">21001-0003   </t>
  </si>
  <si>
    <t xml:space="preserve">Signalizácia                                                                    </t>
  </si>
  <si>
    <t>M21 - 155 Elektromontáže spolu :</t>
  </si>
  <si>
    <t>PRÁCE A DODÁVKY M spolu :</t>
  </si>
  <si>
    <t>Rozpočet celkom :</t>
  </si>
  <si>
    <t xml:space="preserve">Stavba :  Rekonštrukcia požiarnej zbrojnice Hiadeľ </t>
  </si>
  <si>
    <t>Prehľad rozpočtových nákladov v EURO</t>
  </si>
  <si>
    <t xml:space="preserve">Stavba : Rekonštrukcia požiarnej zbrojnice Hiadeľ </t>
  </si>
  <si>
    <t>Krycí list rozpočtu v EURO</t>
  </si>
  <si>
    <t xml:space="preserve">Dodávateľ: </t>
  </si>
  <si>
    <t>Dátum:</t>
  </si>
  <si>
    <t xml:space="preserve">Nebude predmetom VO, z dôvodu nedostatočného objemu financií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</si>
</sst>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.00&quot; &quot;"/>
    <numFmt numFmtId="169" formatCode="#,##0\ &quot;Sk&quot;"/>
    <numFmt numFmtId="170" formatCode="#,##0&quot; Sk&quot;;[Red]&quot;-&quot;#,##0&quot; Sk&quot;"/>
    <numFmt numFmtId="171" formatCode="0.000"/>
  </numFmts>
  <fonts count="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b/>
      <sz val="6.5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70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2" applyBorder="0">
      <alignment vertical="center"/>
    </xf>
    <xf numFmtId="0" fontId="6" fillId="0" borderId="2">
      <alignment vertical="center"/>
    </xf>
  </cellStyleXfs>
  <cellXfs count="136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11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3" xfId="8" applyFont="1" applyBorder="1" applyAlignment="1">
      <alignment horizontal="right" vertical="center"/>
    </xf>
    <xf numFmtId="0" fontId="1" fillId="0" borderId="14" xfId="8" applyFont="1" applyBorder="1" applyAlignment="1">
      <alignment horizontal="left" vertical="center"/>
    </xf>
    <xf numFmtId="0" fontId="1" fillId="0" borderId="15" xfId="8" applyFont="1" applyBorder="1" applyAlignment="1">
      <alignment horizontal="left" vertical="center"/>
    </xf>
    <xf numFmtId="0" fontId="1" fillId="0" borderId="1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17" xfId="8" applyFont="1" applyBorder="1" applyAlignment="1">
      <alignment horizontal="left" vertical="center"/>
    </xf>
    <xf numFmtId="0" fontId="1" fillId="0" borderId="18" xfId="8" applyFont="1" applyBorder="1" applyAlignment="1">
      <alignment horizontal="left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right" vertical="center"/>
    </xf>
    <xf numFmtId="0" fontId="1" fillId="0" borderId="20" xfId="8" applyFont="1" applyBorder="1" applyAlignment="1">
      <alignment horizontal="left" vertical="center"/>
    </xf>
    <xf numFmtId="0" fontId="1" fillId="0" borderId="21" xfId="8" applyFont="1" applyBorder="1" applyAlignment="1">
      <alignment horizontal="left" vertical="center"/>
    </xf>
    <xf numFmtId="0" fontId="1" fillId="0" borderId="22" xfId="8" applyFont="1" applyBorder="1" applyAlignment="1">
      <alignment horizontal="right" vertical="center"/>
    </xf>
    <xf numFmtId="0" fontId="1" fillId="0" borderId="22" xfId="8" applyFont="1" applyBorder="1" applyAlignment="1">
      <alignment horizontal="left" vertical="center"/>
    </xf>
    <xf numFmtId="0" fontId="1" fillId="0" borderId="24" xfId="8" applyFont="1" applyBorder="1" applyAlignment="1">
      <alignment horizontal="left" vertical="center"/>
    </xf>
    <xf numFmtId="0" fontId="1" fillId="0" borderId="25" xfId="8" applyFont="1" applyBorder="1" applyAlignment="1">
      <alignment horizontal="righ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left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29" xfId="8" applyFont="1" applyBorder="1" applyAlignment="1">
      <alignment horizontal="left" vertical="center"/>
    </xf>
    <xf numFmtId="0" fontId="1" fillId="0" borderId="30" xfId="8" applyFont="1" applyBorder="1" applyAlignment="1">
      <alignment horizontal="left" vertical="center"/>
    </xf>
    <xf numFmtId="0" fontId="1" fillId="0" borderId="31" xfId="8" applyFont="1" applyBorder="1" applyAlignment="1">
      <alignment horizontal="left" vertical="center"/>
    </xf>
    <xf numFmtId="0" fontId="1" fillId="0" borderId="31" xfId="8" applyFont="1" applyBorder="1" applyAlignment="1">
      <alignment horizontal="center" vertical="center"/>
    </xf>
    <xf numFmtId="0" fontId="1" fillId="0" borderId="32" xfId="8" applyFont="1" applyBorder="1" applyAlignment="1">
      <alignment horizontal="center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0" fontId="1" fillId="0" borderId="35" xfId="8" applyFont="1" applyBorder="1" applyAlignment="1">
      <alignment horizontal="center" vertical="center"/>
    </xf>
    <xf numFmtId="0" fontId="1" fillId="0" borderId="36" xfId="8" applyFont="1" applyBorder="1" applyAlignment="1">
      <alignment horizontal="center" vertical="center"/>
    </xf>
    <xf numFmtId="0" fontId="1" fillId="0" borderId="37" xfId="8" applyFont="1" applyBorder="1" applyAlignment="1">
      <alignment horizontal="left" vertical="center"/>
    </xf>
    <xf numFmtId="0" fontId="1" fillId="0" borderId="38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40" xfId="8" applyFont="1" applyBorder="1" applyAlignment="1">
      <alignment horizontal="left" vertical="center"/>
    </xf>
    <xf numFmtId="0" fontId="1" fillId="0" borderId="41" xfId="8" applyFont="1" applyBorder="1" applyAlignment="1">
      <alignment horizontal="center" vertical="center"/>
    </xf>
    <xf numFmtId="0" fontId="1" fillId="0" borderId="42" xfId="8" applyFont="1" applyBorder="1" applyAlignment="1">
      <alignment horizontal="left" vertical="center"/>
    </xf>
    <xf numFmtId="0" fontId="1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10" fontId="1" fillId="0" borderId="44" xfId="8" applyNumberFormat="1" applyFont="1" applyBorder="1" applyAlignment="1">
      <alignment horizontal="right" vertical="center"/>
    </xf>
    <xf numFmtId="0" fontId="1" fillId="0" borderId="45" xfId="8" applyFont="1" applyBorder="1" applyAlignment="1">
      <alignment horizontal="left" vertical="center"/>
    </xf>
    <xf numFmtId="0" fontId="1" fillId="0" borderId="43" xfId="8" applyFont="1" applyBorder="1" applyAlignment="1">
      <alignment horizontal="right" vertical="center"/>
    </xf>
    <xf numFmtId="0" fontId="1" fillId="0" borderId="46" xfId="8" applyFont="1" applyBorder="1" applyAlignment="1">
      <alignment horizontal="center" vertical="center"/>
    </xf>
    <xf numFmtId="0" fontId="1" fillId="0" borderId="47" xfId="8" applyFont="1" applyBorder="1" applyAlignment="1">
      <alignment horizontal="left" vertical="center"/>
    </xf>
    <xf numFmtId="0" fontId="1" fillId="0" borderId="47" xfId="8" applyFont="1" applyBorder="1" applyAlignment="1">
      <alignment horizontal="right" vertical="center"/>
    </xf>
    <xf numFmtId="0" fontId="1" fillId="0" borderId="48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46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9" xfId="8" applyFont="1" applyBorder="1" applyAlignment="1">
      <alignment horizontal="right" vertical="center"/>
    </xf>
    <xf numFmtId="0" fontId="1" fillId="0" borderId="50" xfId="8" applyFont="1" applyBorder="1" applyAlignment="1">
      <alignment horizontal="right" vertical="center"/>
    </xf>
    <xf numFmtId="3" fontId="1" fillId="0" borderId="49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Font="1" applyBorder="1" applyAlignment="1">
      <alignment horizontal="left" vertical="center"/>
    </xf>
    <xf numFmtId="0" fontId="1" fillId="0" borderId="47" xfId="8" applyFont="1" applyBorder="1" applyAlignment="1">
      <alignment horizontal="center" vertical="center"/>
    </xf>
    <xf numFmtId="0" fontId="1" fillId="0" borderId="53" xfId="8" applyFont="1" applyBorder="1" applyAlignment="1">
      <alignment horizontal="center" vertical="center"/>
    </xf>
    <xf numFmtId="0" fontId="1" fillId="0" borderId="54" xfId="8" applyFont="1" applyBorder="1" applyAlignment="1">
      <alignment horizontal="left" vertical="center"/>
    </xf>
    <xf numFmtId="0" fontId="1" fillId="0" borderId="0" xfId="8" applyFont="1"/>
    <xf numFmtId="0" fontId="1" fillId="0" borderId="0" xfId="8" applyFont="1" applyAlignment="1">
      <alignment horizontal="left" vertical="center"/>
    </xf>
    <xf numFmtId="0" fontId="1" fillId="0" borderId="33" xfId="8" applyFont="1" applyBorder="1" applyAlignment="1">
      <alignment horizontal="left" vertical="center"/>
    </xf>
    <xf numFmtId="0" fontId="3" fillId="0" borderId="55" xfId="8" applyFont="1" applyBorder="1" applyAlignment="1">
      <alignment horizontal="center" vertical="center"/>
    </xf>
    <xf numFmtId="0" fontId="3" fillId="0" borderId="56" xfId="8" applyFont="1" applyBorder="1" applyAlignment="1">
      <alignment horizontal="center" vertical="center"/>
    </xf>
    <xf numFmtId="0" fontId="1" fillId="0" borderId="57" xfId="8" applyFont="1" applyBorder="1" applyAlignment="1">
      <alignment horizontal="left" vertical="center"/>
    </xf>
    <xf numFmtId="168" fontId="1" fillId="0" borderId="58" xfId="8" applyNumberFormat="1" applyFont="1" applyBorder="1" applyAlignment="1">
      <alignment horizontal="right" vertical="center"/>
    </xf>
    <xf numFmtId="168" fontId="1" fillId="0" borderId="59" xfId="8" applyNumberFormat="1" applyFont="1" applyBorder="1" applyAlignment="1">
      <alignment horizontal="right" vertical="center"/>
    </xf>
    <xf numFmtId="167" fontId="1" fillId="0" borderId="60" xfId="8" applyNumberFormat="1" applyFont="1" applyBorder="1" applyAlignment="1">
      <alignment horizontal="right" vertical="center"/>
    </xf>
    <xf numFmtId="0" fontId="1" fillId="0" borderId="45" xfId="8" applyFont="1" applyBorder="1" applyAlignment="1">
      <alignment horizontal="right" vertical="center"/>
    </xf>
    <xf numFmtId="0" fontId="1" fillId="0" borderId="61" xfId="8" applyNumberFormat="1" applyFont="1" applyBorder="1" applyAlignment="1">
      <alignment horizontal="left" vertical="center"/>
    </xf>
    <xf numFmtId="10" fontId="1" fillId="0" borderId="25" xfId="8" applyNumberFormat="1" applyFont="1" applyBorder="1" applyAlignment="1">
      <alignment horizontal="right" vertical="center"/>
    </xf>
    <xf numFmtId="10" fontId="1" fillId="0" borderId="16" xfId="8" applyNumberFormat="1" applyFont="1" applyBorder="1" applyAlignment="1">
      <alignment horizontal="right" vertical="center"/>
    </xf>
    <xf numFmtId="10" fontId="1" fillId="0" borderId="62" xfId="8" applyNumberFormat="1" applyFont="1" applyBorder="1" applyAlignment="1">
      <alignment horizontal="right" vertical="center"/>
    </xf>
    <xf numFmtId="0" fontId="1" fillId="0" borderId="12" xfId="8" applyFont="1" applyBorder="1" applyAlignment="1">
      <alignment horizontal="right" vertical="center"/>
    </xf>
    <xf numFmtId="0" fontId="1" fillId="0" borderId="24" xfId="8" applyFont="1" applyBorder="1" applyAlignment="1">
      <alignment horizontal="right" vertical="center"/>
    </xf>
    <xf numFmtId="0" fontId="1" fillId="0" borderId="27" xfId="8" applyFont="1" applyBorder="1" applyAlignment="1">
      <alignment horizontal="right" vertical="center"/>
    </xf>
    <xf numFmtId="0" fontId="1" fillId="0" borderId="28" xfId="8" applyFont="1" applyBorder="1" applyAlignment="1">
      <alignment horizontal="right" vertical="center"/>
    </xf>
    <xf numFmtId="169" fontId="1" fillId="0" borderId="63" xfId="8" applyNumberFormat="1" applyFont="1" applyBorder="1" applyAlignment="1">
      <alignment horizontal="right" vertical="center"/>
    </xf>
    <xf numFmtId="169" fontId="1" fillId="0" borderId="50" xfId="8" applyNumberFormat="1" applyFont="1" applyBorder="1" applyAlignment="1">
      <alignment horizontal="right" vertical="center"/>
    </xf>
    <xf numFmtId="169" fontId="1" fillId="0" borderId="64" xfId="8" applyNumberFormat="1" applyFont="1" applyBorder="1" applyAlignment="1">
      <alignment horizontal="right" vertical="center"/>
    </xf>
    <xf numFmtId="169" fontId="1" fillId="0" borderId="14" xfId="8" applyNumberFormat="1" applyFont="1" applyBorder="1" applyAlignment="1">
      <alignment horizontal="right" vertical="center"/>
    </xf>
    <xf numFmtId="169" fontId="1" fillId="0" borderId="26" xfId="8" applyNumberFormat="1" applyFont="1" applyBorder="1" applyAlignment="1">
      <alignment horizontal="right" vertical="center"/>
    </xf>
    <xf numFmtId="169" fontId="1" fillId="0" borderId="29" xfId="8" applyNumberFormat="1" applyFont="1" applyBorder="1" applyAlignment="1">
      <alignment horizontal="right" vertical="center"/>
    </xf>
    <xf numFmtId="0" fontId="1" fillId="0" borderId="65" xfId="0" applyFont="1" applyBorder="1" applyAlignment="1" applyProtection="1">
      <alignment horizontal="center"/>
    </xf>
    <xf numFmtId="0" fontId="1" fillId="0" borderId="3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66" xfId="0" applyNumberFormat="1" applyFont="1" applyBorder="1" applyAlignment="1" applyProtection="1">
      <alignment horizontal="center"/>
    </xf>
    <xf numFmtId="0" fontId="1" fillId="0" borderId="8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67" xfId="0" applyNumberFormat="1" applyFont="1" applyBorder="1" applyAlignment="1" applyProtection="1">
      <alignment horizontal="center"/>
    </xf>
    <xf numFmtId="0" fontId="1" fillId="0" borderId="0" xfId="7" applyFont="1"/>
    <xf numFmtId="0" fontId="3" fillId="0" borderId="0" xfId="7" applyFont="1"/>
    <xf numFmtId="49" fontId="3" fillId="0" borderId="0" xfId="7" applyNumberFormat="1" applyFont="1"/>
    <xf numFmtId="0" fontId="2" fillId="0" borderId="0" xfId="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168" fontId="1" fillId="0" borderId="37" xfId="8" applyNumberFormat="1" applyFont="1" applyBorder="1" applyAlignment="1">
      <alignment horizontal="right" vertical="center"/>
    </xf>
    <xf numFmtId="168" fontId="1" fillId="0" borderId="68" xfId="8" applyNumberFormat="1" applyFont="1" applyBorder="1" applyAlignment="1">
      <alignment horizontal="right" vertical="center"/>
    </xf>
    <xf numFmtId="168" fontId="1" fillId="0" borderId="2" xfId="8" applyNumberFormat="1" applyFont="1" applyBorder="1" applyAlignment="1">
      <alignment horizontal="right" vertical="center"/>
    </xf>
    <xf numFmtId="168" fontId="1" fillId="0" borderId="69" xfId="8" applyNumberFormat="1" applyFont="1" applyBorder="1" applyAlignment="1">
      <alignment horizontal="right" vertical="center"/>
    </xf>
    <xf numFmtId="168" fontId="1" fillId="0" borderId="42" xfId="8" applyNumberFormat="1" applyFont="1" applyBorder="1" applyAlignment="1">
      <alignment horizontal="right" vertical="center"/>
    </xf>
    <xf numFmtId="168" fontId="1" fillId="0" borderId="45" xfId="8" applyNumberFormat="1" applyFont="1" applyBorder="1" applyAlignment="1">
      <alignment horizontal="right" vertical="center"/>
    </xf>
    <xf numFmtId="168" fontId="1" fillId="0" borderId="44" xfId="8" applyNumberFormat="1" applyFont="1" applyBorder="1" applyAlignment="1">
      <alignment horizontal="right" vertical="center"/>
    </xf>
    <xf numFmtId="171" fontId="1" fillId="0" borderId="0" xfId="0" applyNumberFormat="1" applyFont="1" applyProtection="1"/>
    <xf numFmtId="0" fontId="3" fillId="0" borderId="0" xfId="0" applyFont="1" applyAlignment="1" applyProtection="1">
      <alignment horizontal="right"/>
    </xf>
    <xf numFmtId="14" fontId="1" fillId="0" borderId="23" xfId="8" applyNumberFormat="1" applyFont="1" applyBorder="1" applyAlignment="1">
      <alignment horizontal="left" vertical="center"/>
    </xf>
    <xf numFmtId="0" fontId="1" fillId="2" borderId="0" xfId="0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center"/>
    </xf>
    <xf numFmtId="49" fontId="1" fillId="2" borderId="0" xfId="0" applyNumberFormat="1" applyFont="1" applyFill="1" applyAlignment="1" applyProtection="1"/>
    <xf numFmtId="0" fontId="3" fillId="2" borderId="0" xfId="0" applyFont="1" applyFill="1" applyProtection="1"/>
    <xf numFmtId="165" fontId="1" fillId="2" borderId="0" xfId="0" applyNumberFormat="1" applyFont="1" applyFill="1" applyProtection="1"/>
    <xf numFmtId="0" fontId="1" fillId="2" borderId="0" xfId="0" applyFont="1" applyFill="1" applyProtection="1"/>
    <xf numFmtId="4" fontId="1" fillId="2" borderId="0" xfId="0" applyNumberFormat="1" applyFont="1" applyFill="1" applyProtection="1"/>
    <xf numFmtId="166" fontId="1" fillId="2" borderId="0" xfId="0" applyNumberFormat="1" applyFont="1" applyFill="1" applyProtection="1"/>
    <xf numFmtId="0" fontId="3" fillId="2" borderId="0" xfId="0" applyFont="1" applyFill="1" applyAlignment="1" applyProtection="1">
      <alignment horizontal="right"/>
    </xf>
    <xf numFmtId="165" fontId="8" fillId="2" borderId="0" xfId="0" applyNumberFormat="1" applyFont="1" applyFill="1" applyAlignment="1" applyProtection="1">
      <alignment horizontal="center" wrapText="1"/>
    </xf>
  </cellXfs>
  <cellStyles count="11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data" xfId="6" xr:uid="{00000000-0005-0000-0000-000005000000}"/>
    <cellStyle name="Normálna" xfId="0" builtinId="0"/>
    <cellStyle name="normálne_KLs" xfId="7" xr:uid="{00000000-0005-0000-0000-000007000000}"/>
    <cellStyle name="normálne_KLv" xfId="8" xr:uid="{00000000-0005-0000-0000-000008000000}"/>
    <cellStyle name="TEXT" xfId="9" xr:uid="{00000000-0005-0000-0000-000009000000}"/>
    <cellStyle name="TEXT1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3"/>
  <sheetViews>
    <sheetView showGridLines="0" showZeros="0" tabSelected="1" workbookViewId="0">
      <selection activeCell="D20" sqref="D20"/>
    </sheetView>
  </sheetViews>
  <sheetFormatPr defaultRowHeight="12.75"/>
  <cols>
    <col min="1" max="1" width="0.7109375" style="79" customWidth="1"/>
    <col min="2" max="2" width="3.7109375" style="79" customWidth="1"/>
    <col min="3" max="3" width="6.85546875" style="79" customWidth="1"/>
    <col min="4" max="6" width="14" style="79" customWidth="1"/>
    <col min="7" max="7" width="3.85546875" style="79" customWidth="1"/>
    <col min="8" max="8" width="17.7109375" style="79" customWidth="1"/>
    <col min="9" max="9" width="8.7109375" style="79" customWidth="1"/>
    <col min="10" max="10" width="14" style="79" customWidth="1"/>
    <col min="11" max="11" width="2.28515625" style="79" customWidth="1"/>
    <col min="12" max="12" width="6.85546875" style="79" customWidth="1"/>
    <col min="13" max="23" width="9.140625" style="79"/>
    <col min="24" max="24" width="6.5703125" style="79" customWidth="1"/>
    <col min="25" max="25" width="21" style="79" customWidth="1"/>
    <col min="26" max="26" width="4.28515625" style="79" customWidth="1"/>
    <col min="27" max="27" width="8.28515625" style="79" customWidth="1"/>
    <col min="28" max="28" width="8.7109375" style="79" customWidth="1"/>
    <col min="29" max="16384" width="9.140625" style="79"/>
  </cols>
  <sheetData>
    <row r="1" spans="2:28" ht="28.5" customHeight="1" thickBot="1">
      <c r="B1" s="80"/>
      <c r="C1" s="80"/>
      <c r="D1" s="80"/>
      <c r="F1" s="113" t="s">
        <v>284</v>
      </c>
      <c r="G1" s="80"/>
      <c r="H1" s="80"/>
      <c r="I1" s="80"/>
      <c r="J1" s="80"/>
      <c r="X1" s="110"/>
      <c r="Y1" s="110"/>
      <c r="Z1" s="110"/>
      <c r="AA1" s="110"/>
      <c r="AB1" s="110"/>
    </row>
    <row r="2" spans="2:28" ht="18" customHeight="1" thickTop="1">
      <c r="B2" s="21"/>
      <c r="C2" s="22" t="s">
        <v>283</v>
      </c>
      <c r="D2" s="22"/>
      <c r="E2" s="22"/>
      <c r="F2" s="22"/>
      <c r="G2" s="23" t="s">
        <v>4</v>
      </c>
      <c r="H2" s="22" t="s">
        <v>77</v>
      </c>
      <c r="I2" s="22"/>
      <c r="J2" s="24"/>
      <c r="X2" s="110"/>
      <c r="Y2" s="111"/>
      <c r="Z2" s="111"/>
      <c r="AA2" s="111"/>
      <c r="AB2" s="112"/>
    </row>
    <row r="3" spans="2:28" ht="18" customHeight="1">
      <c r="B3" s="25"/>
      <c r="C3" s="26"/>
      <c r="D3" s="26"/>
      <c r="E3" s="26"/>
      <c r="F3" s="26"/>
      <c r="G3" s="27" t="s">
        <v>78</v>
      </c>
      <c r="H3" s="26"/>
      <c r="I3" s="26"/>
      <c r="J3" s="28"/>
      <c r="X3" s="110"/>
      <c r="Y3" s="111"/>
      <c r="Z3" s="111"/>
      <c r="AA3" s="111"/>
      <c r="AB3" s="112"/>
    </row>
    <row r="4" spans="2:28" ht="18" customHeight="1">
      <c r="B4" s="29"/>
      <c r="C4" s="30"/>
      <c r="D4" s="30"/>
      <c r="E4" s="30"/>
      <c r="F4" s="30"/>
      <c r="G4" s="31"/>
      <c r="H4" s="30"/>
      <c r="I4" s="30"/>
      <c r="J4" s="32"/>
      <c r="X4" s="110"/>
      <c r="Y4" s="111"/>
      <c r="Z4" s="111"/>
      <c r="AA4" s="111"/>
      <c r="AB4" s="112"/>
    </row>
    <row r="5" spans="2:28" ht="18" customHeight="1" thickBot="1">
      <c r="B5" s="33"/>
      <c r="C5" s="35" t="s">
        <v>5</v>
      </c>
      <c r="D5" s="35"/>
      <c r="E5" s="35" t="s">
        <v>6</v>
      </c>
      <c r="F5" s="34"/>
      <c r="G5" s="34" t="s">
        <v>7</v>
      </c>
      <c r="H5" s="35"/>
      <c r="I5" s="34" t="s">
        <v>8</v>
      </c>
      <c r="J5" s="125"/>
      <c r="X5" s="110"/>
      <c r="Y5" s="111"/>
      <c r="Z5" s="111"/>
      <c r="AA5" s="111"/>
      <c r="AB5" s="112"/>
    </row>
    <row r="6" spans="2:28" ht="18" customHeight="1" thickTop="1">
      <c r="B6" s="21"/>
      <c r="C6" s="22" t="s">
        <v>1</v>
      </c>
      <c r="D6" s="22" t="s">
        <v>79</v>
      </c>
      <c r="E6" s="22"/>
      <c r="F6" s="22"/>
      <c r="G6" s="22" t="s">
        <v>9</v>
      </c>
      <c r="H6" s="22">
        <v>313432</v>
      </c>
      <c r="I6" s="22"/>
      <c r="J6" s="24"/>
    </row>
    <row r="7" spans="2:28" ht="18" customHeight="1">
      <c r="B7" s="36"/>
      <c r="C7" s="37"/>
      <c r="D7" s="38" t="s">
        <v>80</v>
      </c>
      <c r="E7" s="38"/>
      <c r="F7" s="38"/>
      <c r="G7" s="38" t="s">
        <v>10</v>
      </c>
      <c r="H7" s="38">
        <v>2021096000</v>
      </c>
      <c r="I7" s="38"/>
      <c r="J7" s="39"/>
    </row>
    <row r="8" spans="2:28" ht="18" customHeight="1">
      <c r="B8" s="25"/>
      <c r="C8" s="26" t="s">
        <v>0</v>
      </c>
      <c r="D8" s="26"/>
      <c r="E8" s="26"/>
      <c r="F8" s="26"/>
      <c r="G8" s="26" t="s">
        <v>9</v>
      </c>
      <c r="H8" s="26"/>
      <c r="I8" s="26"/>
      <c r="J8" s="28"/>
    </row>
    <row r="9" spans="2:28" ht="18" customHeight="1">
      <c r="B9" s="29"/>
      <c r="C9" s="31"/>
      <c r="D9" s="30" t="s">
        <v>80</v>
      </c>
      <c r="E9" s="30"/>
      <c r="F9" s="30"/>
      <c r="G9" s="38" t="s">
        <v>10</v>
      </c>
      <c r="H9" s="30"/>
      <c r="I9" s="30"/>
      <c r="J9" s="32"/>
    </row>
    <row r="10" spans="2:28" ht="18" customHeight="1">
      <c r="B10" s="25"/>
      <c r="C10" s="26" t="s">
        <v>11</v>
      </c>
      <c r="D10" s="26"/>
      <c r="E10" s="26"/>
      <c r="F10" s="26"/>
      <c r="G10" s="26" t="s">
        <v>9</v>
      </c>
      <c r="H10" s="26"/>
      <c r="I10" s="26"/>
      <c r="J10" s="28"/>
    </row>
    <row r="11" spans="2:28" ht="18" customHeight="1" thickBot="1">
      <c r="B11" s="40"/>
      <c r="C11" s="41"/>
      <c r="D11" s="41" t="s">
        <v>80</v>
      </c>
      <c r="E11" s="41"/>
      <c r="F11" s="41"/>
      <c r="G11" s="41" t="s">
        <v>10</v>
      </c>
      <c r="H11" s="41"/>
      <c r="I11" s="41"/>
      <c r="J11" s="42"/>
    </row>
    <row r="12" spans="2:28" ht="18" customHeight="1" thickTop="1">
      <c r="B12" s="93">
        <v>1</v>
      </c>
      <c r="C12" s="22" t="s">
        <v>81</v>
      </c>
      <c r="D12" s="22"/>
      <c r="E12" s="22"/>
      <c r="F12" s="97"/>
      <c r="G12" s="23">
        <v>1</v>
      </c>
      <c r="H12" s="22" t="s">
        <v>84</v>
      </c>
      <c r="I12" s="22"/>
      <c r="J12" s="100"/>
    </row>
    <row r="13" spans="2:28" ht="18" customHeight="1">
      <c r="B13" s="94">
        <v>1</v>
      </c>
      <c r="C13" s="38" t="s">
        <v>82</v>
      </c>
      <c r="D13" s="38"/>
      <c r="E13" s="38"/>
      <c r="F13" s="98"/>
      <c r="G13" s="37"/>
      <c r="H13" s="38"/>
      <c r="I13" s="38"/>
      <c r="J13" s="101"/>
    </row>
    <row r="14" spans="2:28" ht="18" customHeight="1" thickBot="1">
      <c r="B14" s="95">
        <v>1</v>
      </c>
      <c r="C14" s="41" t="s">
        <v>83</v>
      </c>
      <c r="D14" s="41"/>
      <c r="E14" s="41"/>
      <c r="F14" s="99"/>
      <c r="G14" s="96"/>
      <c r="H14" s="41"/>
      <c r="I14" s="41"/>
      <c r="J14" s="102"/>
    </row>
    <row r="15" spans="2:28" ht="18" customHeight="1" thickTop="1">
      <c r="B15" s="82" t="s">
        <v>12</v>
      </c>
      <c r="C15" s="44" t="s">
        <v>13</v>
      </c>
      <c r="D15" s="45" t="s">
        <v>14</v>
      </c>
      <c r="E15" s="45" t="s">
        <v>15</v>
      </c>
      <c r="F15" s="46" t="s">
        <v>16</v>
      </c>
      <c r="G15" s="82" t="s">
        <v>17</v>
      </c>
      <c r="H15" s="47" t="s">
        <v>18</v>
      </c>
      <c r="I15" s="48"/>
      <c r="J15" s="49"/>
    </row>
    <row r="16" spans="2:28" ht="18" customHeight="1">
      <c r="B16" s="50">
        <v>1</v>
      </c>
      <c r="C16" s="51" t="s">
        <v>19</v>
      </c>
      <c r="D16" s="116">
        <v>0</v>
      </c>
      <c r="E16" s="116">
        <v>0</v>
      </c>
      <c r="F16" s="117">
        <f>D16+E16</f>
        <v>0</v>
      </c>
      <c r="G16" s="50">
        <v>6</v>
      </c>
      <c r="H16" s="52" t="s">
        <v>85</v>
      </c>
      <c r="I16" s="89"/>
      <c r="J16" s="117">
        <v>0</v>
      </c>
    </row>
    <row r="17" spans="2:10" ht="18" customHeight="1">
      <c r="B17" s="53">
        <v>2</v>
      </c>
      <c r="C17" s="54" t="s">
        <v>20</v>
      </c>
      <c r="D17" s="118">
        <v>0</v>
      </c>
      <c r="E17" s="118">
        <v>0</v>
      </c>
      <c r="F17" s="117">
        <f>D17+E17</f>
        <v>0</v>
      </c>
      <c r="G17" s="53">
        <v>7</v>
      </c>
      <c r="H17" s="55" t="s">
        <v>86</v>
      </c>
      <c r="I17" s="26"/>
      <c r="J17" s="85">
        <v>0</v>
      </c>
    </row>
    <row r="18" spans="2:10" ht="18" customHeight="1">
      <c r="B18" s="53">
        <v>3</v>
      </c>
      <c r="C18" s="54" t="s">
        <v>21</v>
      </c>
      <c r="D18" s="118">
        <v>0</v>
      </c>
      <c r="E18" s="118">
        <v>0</v>
      </c>
      <c r="F18" s="117">
        <f>D18+E18</f>
        <v>0</v>
      </c>
      <c r="G18" s="53">
        <v>8</v>
      </c>
      <c r="H18" s="55" t="s">
        <v>87</v>
      </c>
      <c r="I18" s="26"/>
      <c r="J18" s="85">
        <v>0</v>
      </c>
    </row>
    <row r="19" spans="2:10" ht="18" customHeight="1" thickBot="1">
      <c r="B19" s="53">
        <v>4</v>
      </c>
      <c r="C19" s="54" t="s">
        <v>22</v>
      </c>
      <c r="D19" s="118">
        <v>0</v>
      </c>
      <c r="E19" s="118">
        <v>0</v>
      </c>
      <c r="F19" s="119">
        <f>D19+E19</f>
        <v>0</v>
      </c>
      <c r="G19" s="53">
        <v>9</v>
      </c>
      <c r="H19" s="55" t="s">
        <v>2</v>
      </c>
      <c r="I19" s="26"/>
      <c r="J19" s="85">
        <v>0</v>
      </c>
    </row>
    <row r="20" spans="2:10" ht="18" customHeight="1" thickBot="1">
      <c r="B20" s="56">
        <v>5</v>
      </c>
      <c r="C20" s="57" t="s">
        <v>23</v>
      </c>
      <c r="D20" s="120">
        <f>SUM(D16:D19)</f>
        <v>0</v>
      </c>
      <c r="E20" s="121">
        <f>SUM(E16:E19)</f>
        <v>0</v>
      </c>
      <c r="F20" s="86">
        <f>SUM(F16:F19)</f>
        <v>0</v>
      </c>
      <c r="G20" s="58">
        <v>10</v>
      </c>
      <c r="I20" s="88" t="s">
        <v>24</v>
      </c>
      <c r="J20" s="86">
        <f>SUM(J16:J19)</f>
        <v>0</v>
      </c>
    </row>
    <row r="21" spans="2:10" ht="18" customHeight="1" thickTop="1">
      <c r="B21" s="82" t="s">
        <v>25</v>
      </c>
      <c r="C21" s="81"/>
      <c r="D21" s="48" t="s">
        <v>26</v>
      </c>
      <c r="E21" s="48"/>
      <c r="F21" s="49"/>
      <c r="G21" s="82" t="s">
        <v>27</v>
      </c>
      <c r="H21" s="47" t="s">
        <v>28</v>
      </c>
      <c r="I21" s="48"/>
      <c r="J21" s="49"/>
    </row>
    <row r="22" spans="2:10" ht="18" customHeight="1">
      <c r="B22" s="50">
        <v>11</v>
      </c>
      <c r="C22" s="52" t="s">
        <v>88</v>
      </c>
      <c r="D22" s="90" t="s">
        <v>2</v>
      </c>
      <c r="E22" s="92">
        <v>0</v>
      </c>
      <c r="F22" s="117">
        <v>0</v>
      </c>
      <c r="G22" s="53">
        <v>16</v>
      </c>
      <c r="H22" s="55" t="s">
        <v>29</v>
      </c>
      <c r="I22" s="59"/>
      <c r="J22" s="85">
        <v>0</v>
      </c>
    </row>
    <row r="23" spans="2:10" ht="18" customHeight="1">
      <c r="B23" s="53">
        <v>12</v>
      </c>
      <c r="C23" s="55" t="s">
        <v>89</v>
      </c>
      <c r="D23" s="91"/>
      <c r="E23" s="60">
        <v>0</v>
      </c>
      <c r="F23" s="85">
        <v>0</v>
      </c>
      <c r="G23" s="53">
        <v>17</v>
      </c>
      <c r="H23" s="55" t="s">
        <v>91</v>
      </c>
      <c r="I23" s="59"/>
      <c r="J23" s="85">
        <v>0</v>
      </c>
    </row>
    <row r="24" spans="2:10" ht="18" customHeight="1">
      <c r="B24" s="53">
        <v>13</v>
      </c>
      <c r="C24" s="55" t="s">
        <v>90</v>
      </c>
      <c r="D24" s="91"/>
      <c r="E24" s="60">
        <v>0</v>
      </c>
      <c r="F24" s="85">
        <v>0</v>
      </c>
      <c r="G24" s="53">
        <v>18</v>
      </c>
      <c r="H24" s="55" t="s">
        <v>92</v>
      </c>
      <c r="I24" s="59"/>
      <c r="J24" s="85">
        <v>0</v>
      </c>
    </row>
    <row r="25" spans="2:10" ht="18" customHeight="1" thickBot="1">
      <c r="B25" s="53">
        <v>14</v>
      </c>
      <c r="C25" s="55" t="s">
        <v>2</v>
      </c>
      <c r="D25" s="91"/>
      <c r="E25" s="60">
        <v>0</v>
      </c>
      <c r="F25" s="85">
        <v>0</v>
      </c>
      <c r="G25" s="53">
        <v>19</v>
      </c>
      <c r="H25" s="55" t="s">
        <v>93</v>
      </c>
      <c r="I25" s="59"/>
      <c r="J25" s="85">
        <v>0</v>
      </c>
    </row>
    <row r="26" spans="2:10" ht="18" customHeight="1" thickBot="1">
      <c r="B26" s="56">
        <v>15</v>
      </c>
      <c r="C26" s="61"/>
      <c r="D26" s="62"/>
      <c r="E26" s="62" t="s">
        <v>30</v>
      </c>
      <c r="F26" s="86">
        <f>SUM(F22:F25)</f>
        <v>0</v>
      </c>
      <c r="G26" s="56">
        <v>20</v>
      </c>
      <c r="H26" s="61"/>
      <c r="I26" s="62" t="s">
        <v>31</v>
      </c>
      <c r="J26" s="86">
        <f>SUM(J22:J25)</f>
        <v>0</v>
      </c>
    </row>
    <row r="27" spans="2:10" ht="18" customHeight="1" thickTop="1">
      <c r="B27" s="63"/>
      <c r="C27" s="64" t="s">
        <v>32</v>
      </c>
      <c r="D27" s="65"/>
      <c r="E27" s="66" t="s">
        <v>33</v>
      </c>
      <c r="F27" s="67"/>
      <c r="G27" s="82" t="s">
        <v>34</v>
      </c>
      <c r="H27" s="47" t="s">
        <v>35</v>
      </c>
      <c r="I27" s="48"/>
      <c r="J27" s="49"/>
    </row>
    <row r="28" spans="2:10" ht="18" customHeight="1">
      <c r="B28" s="68"/>
      <c r="C28" s="69"/>
      <c r="D28" s="70"/>
      <c r="E28" s="71"/>
      <c r="F28" s="67"/>
      <c r="G28" s="50">
        <v>21</v>
      </c>
      <c r="H28" s="52"/>
      <c r="I28" s="72" t="s">
        <v>36</v>
      </c>
      <c r="J28" s="117">
        <f>F20+J20+F26+J26</f>
        <v>0</v>
      </c>
    </row>
    <row r="29" spans="2:10" ht="18" customHeight="1">
      <c r="B29" s="68"/>
      <c r="C29" s="70" t="s">
        <v>37</v>
      </c>
      <c r="D29" s="70"/>
      <c r="E29" s="73"/>
      <c r="F29" s="67"/>
      <c r="G29" s="53">
        <v>22</v>
      </c>
      <c r="H29" s="55" t="s">
        <v>94</v>
      </c>
      <c r="I29" s="122">
        <f>J28-I30</f>
        <v>0</v>
      </c>
      <c r="J29" s="85">
        <f>ROUND((I29*20)/100+0.04,1)</f>
        <v>0</v>
      </c>
    </row>
    <row r="30" spans="2:10" ht="18" customHeight="1" thickBot="1">
      <c r="B30" s="25"/>
      <c r="C30" s="26" t="s">
        <v>38</v>
      </c>
      <c r="D30" s="26"/>
      <c r="E30" s="73"/>
      <c r="F30" s="67"/>
      <c r="G30" s="53">
        <v>23</v>
      </c>
      <c r="H30" s="55" t="s">
        <v>95</v>
      </c>
      <c r="I30" s="122">
        <f>SUMIF(Prehľad!O11:O9999,0,Prehľad!J11:J9999)</f>
        <v>0</v>
      </c>
      <c r="J30" s="85">
        <f>ROUND((I30*0)/100+0.04,1)</f>
        <v>0</v>
      </c>
    </row>
    <row r="31" spans="2:10" ht="18" customHeight="1" thickBot="1">
      <c r="B31" s="68"/>
      <c r="C31" s="70"/>
      <c r="D31" s="70"/>
      <c r="E31" s="73"/>
      <c r="F31" s="67"/>
      <c r="G31" s="56">
        <v>24</v>
      </c>
      <c r="H31" s="61"/>
      <c r="I31" s="62" t="s">
        <v>39</v>
      </c>
      <c r="J31" s="86">
        <f>SUM(J28:J30)</f>
        <v>0</v>
      </c>
    </row>
    <row r="32" spans="2:10" ht="18" customHeight="1" thickTop="1" thickBot="1">
      <c r="B32" s="63"/>
      <c r="C32" s="70"/>
      <c r="D32" s="67"/>
      <c r="E32" s="74"/>
      <c r="F32" s="67"/>
      <c r="G32" s="83" t="s">
        <v>40</v>
      </c>
      <c r="H32" s="84" t="s">
        <v>96</v>
      </c>
      <c r="I32" s="43"/>
      <c r="J32" s="87">
        <v>0</v>
      </c>
    </row>
    <row r="33" spans="2:10" ht="18" customHeight="1" thickTop="1">
      <c r="B33" s="75"/>
      <c r="C33" s="76"/>
      <c r="D33" s="64" t="s">
        <v>41</v>
      </c>
      <c r="E33" s="76"/>
      <c r="F33" s="76"/>
      <c r="G33" s="76"/>
      <c r="H33" s="76" t="s">
        <v>42</v>
      </c>
      <c r="I33" s="76"/>
      <c r="J33" s="77"/>
    </row>
    <row r="34" spans="2:10" ht="18" customHeight="1">
      <c r="B34" s="68"/>
      <c r="C34" s="69"/>
      <c r="D34" s="70"/>
      <c r="E34" s="70"/>
      <c r="F34" s="69"/>
      <c r="G34" s="70"/>
      <c r="H34" s="70"/>
      <c r="I34" s="70"/>
      <c r="J34" s="78"/>
    </row>
    <row r="35" spans="2:10" ht="18" customHeight="1">
      <c r="B35" s="68"/>
      <c r="C35" s="70" t="s">
        <v>37</v>
      </c>
      <c r="D35" s="70"/>
      <c r="E35" s="70"/>
      <c r="F35" s="69"/>
      <c r="G35" s="70" t="s">
        <v>37</v>
      </c>
      <c r="H35" s="70"/>
      <c r="I35" s="70"/>
      <c r="J35" s="78"/>
    </row>
    <row r="36" spans="2:10" ht="18" customHeight="1">
      <c r="B36" s="25"/>
      <c r="C36" s="26" t="s">
        <v>38</v>
      </c>
      <c r="D36" s="26"/>
      <c r="E36" s="26"/>
      <c r="F36" s="27"/>
      <c r="G36" s="26" t="s">
        <v>38</v>
      </c>
      <c r="H36" s="26"/>
      <c r="I36" s="26"/>
      <c r="J36" s="28"/>
    </row>
    <row r="37" spans="2:10" ht="18" customHeight="1">
      <c r="B37" s="68"/>
      <c r="C37" s="70" t="s">
        <v>33</v>
      </c>
      <c r="D37" s="70"/>
      <c r="E37" s="70"/>
      <c r="F37" s="69"/>
      <c r="G37" s="70" t="s">
        <v>33</v>
      </c>
      <c r="H37" s="70"/>
      <c r="I37" s="70"/>
      <c r="J37" s="78"/>
    </row>
    <row r="38" spans="2:10" ht="18" customHeight="1">
      <c r="B38" s="68"/>
      <c r="C38" s="70"/>
      <c r="D38" s="70"/>
      <c r="E38" s="70"/>
      <c r="F38" s="70"/>
      <c r="G38" s="70"/>
      <c r="H38" s="70"/>
      <c r="I38" s="70"/>
      <c r="J38" s="78"/>
    </row>
    <row r="39" spans="2:10" ht="18" customHeight="1">
      <c r="B39" s="68"/>
      <c r="C39" s="70"/>
      <c r="D39" s="70"/>
      <c r="E39" s="70"/>
      <c r="F39" s="70"/>
      <c r="G39" s="70"/>
      <c r="H39" s="70"/>
      <c r="I39" s="70"/>
      <c r="J39" s="78"/>
    </row>
    <row r="40" spans="2:10" ht="18" customHeight="1">
      <c r="B40" s="68"/>
      <c r="C40" s="70"/>
      <c r="D40" s="70"/>
      <c r="E40" s="70"/>
      <c r="F40" s="70"/>
      <c r="G40" s="70"/>
      <c r="H40" s="70"/>
      <c r="I40" s="70"/>
      <c r="J40" s="78"/>
    </row>
    <row r="41" spans="2:10" ht="18" customHeight="1" thickBot="1">
      <c r="B41" s="40"/>
      <c r="C41" s="41"/>
      <c r="D41" s="41"/>
      <c r="E41" s="41"/>
      <c r="F41" s="41"/>
      <c r="G41" s="41"/>
      <c r="H41" s="41"/>
      <c r="I41" s="41"/>
      <c r="J41" s="4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9"/>
  <sheetViews>
    <sheetView showGridLines="0" zoomScale="145" zoomScaleNormal="145" workbookViewId="0">
      <pane ySplit="10" topLeftCell="A11" activePane="bottomLeft" state="frozen"/>
      <selection pane="bottomLeft" activeCell="J21" sqref="J21"/>
    </sheetView>
  </sheetViews>
  <sheetFormatPr defaultRowHeight="12.75"/>
  <cols>
    <col min="1" max="1" width="4.140625" style="18" customWidth="1"/>
    <col min="2" max="2" width="5" style="2" customWidth="1"/>
    <col min="3" max="3" width="7.5703125" style="3" customWidth="1"/>
    <col min="4" max="4" width="41.5703125" style="1" customWidth="1"/>
    <col min="5" max="5" width="13.28515625" style="5" customWidth="1"/>
    <col min="6" max="6" width="5.28515625" style="1" customWidth="1"/>
    <col min="7" max="7" width="6.7109375" style="6" customWidth="1"/>
    <col min="8" max="9" width="9.7109375" style="6" hidden="1" customWidth="1"/>
    <col min="10" max="10" width="6.7109375" style="6" customWidth="1"/>
    <col min="11" max="11" width="7.42578125" style="7" hidden="1" customWidth="1"/>
    <col min="12" max="12" width="8.28515625" style="7" hidden="1" customWidth="1"/>
    <col min="13" max="13" width="9.140625" style="5" hidden="1" customWidth="1"/>
    <col min="14" max="14" width="7" style="5" hidden="1" customWidth="1"/>
    <col min="15" max="15" width="3.5703125" style="1" customWidth="1"/>
    <col min="16" max="16" width="12.7109375" style="1" hidden="1" customWidth="1"/>
    <col min="17" max="19" width="13.28515625" style="5" hidden="1" customWidth="1"/>
    <col min="20" max="20" width="10.5703125" style="115" hidden="1" customWidth="1"/>
    <col min="21" max="21" width="10.28515625" style="115" hidden="1" customWidth="1"/>
    <col min="22" max="22" width="1.140625" style="115" hidden="1" customWidth="1"/>
    <col min="23" max="23" width="9.140625" style="123"/>
    <col min="24" max="24" width="6.5703125" style="1" customWidth="1"/>
    <col min="25" max="25" width="24.42578125" style="1" customWidth="1"/>
    <col min="26" max="26" width="4.28515625" style="1" customWidth="1"/>
    <col min="27" max="27" width="8.28515625" style="1" customWidth="1"/>
    <col min="28" max="28" width="8.7109375" style="1" customWidth="1"/>
    <col min="29" max="16384" width="9.140625" style="1"/>
  </cols>
  <sheetData>
    <row r="1" spans="1:28">
      <c r="A1" s="20" t="s">
        <v>74</v>
      </c>
      <c r="B1" s="1"/>
      <c r="C1" s="1"/>
      <c r="E1" s="20" t="s">
        <v>75</v>
      </c>
      <c r="H1" s="1"/>
      <c r="I1" s="1"/>
      <c r="L1" s="1"/>
      <c r="M1" s="1"/>
      <c r="N1" s="1"/>
      <c r="T1" s="1"/>
      <c r="U1" s="1"/>
      <c r="V1" s="1"/>
      <c r="W1" s="1"/>
      <c r="X1" s="110"/>
      <c r="Y1" s="110"/>
      <c r="Z1" s="110"/>
      <c r="AA1" s="110"/>
      <c r="AB1" s="110"/>
    </row>
    <row r="2" spans="1:28">
      <c r="A2" s="20" t="s">
        <v>43</v>
      </c>
      <c r="B2" s="1"/>
      <c r="C2" s="1"/>
      <c r="E2" s="20" t="s">
        <v>76</v>
      </c>
      <c r="H2" s="8"/>
      <c r="I2" s="1"/>
      <c r="L2" s="1"/>
      <c r="M2" s="1"/>
      <c r="N2" s="1"/>
      <c r="T2" s="1"/>
      <c r="U2" s="1"/>
      <c r="V2" s="1"/>
      <c r="W2" s="1"/>
      <c r="X2" s="110"/>
      <c r="Y2" s="111"/>
      <c r="Z2" s="111"/>
      <c r="AA2" s="111"/>
      <c r="AB2" s="112"/>
    </row>
    <row r="3" spans="1:28">
      <c r="A3" s="20" t="s">
        <v>285</v>
      </c>
      <c r="B3" s="1"/>
      <c r="C3" s="1"/>
      <c r="E3" s="20" t="s">
        <v>286</v>
      </c>
      <c r="H3" s="1"/>
      <c r="I3" s="1"/>
      <c r="L3" s="1"/>
      <c r="M3" s="1"/>
      <c r="N3" s="1"/>
      <c r="T3" s="1"/>
      <c r="U3" s="1"/>
      <c r="V3" s="1"/>
      <c r="W3" s="1"/>
      <c r="X3" s="110"/>
      <c r="Y3" s="111"/>
      <c r="Z3" s="111"/>
      <c r="AA3" s="111"/>
      <c r="AB3" s="112"/>
    </row>
    <row r="4" spans="1:28">
      <c r="A4" s="1"/>
      <c r="B4" s="1"/>
      <c r="C4" s="1"/>
      <c r="E4" s="1"/>
      <c r="G4" s="1"/>
      <c r="H4" s="1"/>
      <c r="I4" s="1"/>
      <c r="J4" s="1"/>
      <c r="K4" s="1"/>
      <c r="L4" s="1"/>
      <c r="M4" s="1"/>
      <c r="N4" s="1"/>
      <c r="T4" s="1"/>
      <c r="U4" s="1"/>
      <c r="V4" s="1"/>
      <c r="W4" s="1"/>
      <c r="X4" s="110"/>
      <c r="Y4" s="111"/>
      <c r="Z4" s="111"/>
      <c r="AA4" s="111"/>
      <c r="AB4" s="112"/>
    </row>
    <row r="5" spans="1:28">
      <c r="A5" s="20" t="s">
        <v>281</v>
      </c>
      <c r="B5" s="1"/>
      <c r="C5" s="1"/>
      <c r="E5" s="1"/>
      <c r="G5" s="1"/>
      <c r="H5" s="1"/>
      <c r="I5" s="1"/>
      <c r="J5" s="1"/>
      <c r="K5" s="1"/>
      <c r="L5" s="1"/>
      <c r="M5" s="1"/>
      <c r="N5" s="1"/>
      <c r="T5" s="1"/>
      <c r="U5" s="1"/>
      <c r="V5" s="1"/>
      <c r="W5" s="1"/>
      <c r="X5" s="110"/>
      <c r="Y5" s="111"/>
      <c r="Z5" s="111"/>
      <c r="AA5" s="111"/>
      <c r="AB5" s="112"/>
    </row>
    <row r="6" spans="1:28">
      <c r="A6" s="20"/>
      <c r="B6" s="1"/>
      <c r="C6" s="1"/>
      <c r="E6" s="1"/>
      <c r="G6" s="1"/>
      <c r="H6" s="1"/>
      <c r="I6" s="1"/>
      <c r="J6" s="1"/>
      <c r="K6" s="1"/>
      <c r="L6" s="1"/>
      <c r="M6" s="1"/>
      <c r="N6" s="1"/>
      <c r="T6" s="1"/>
      <c r="U6" s="1"/>
      <c r="V6" s="1"/>
      <c r="W6" s="1"/>
    </row>
    <row r="7" spans="1:28">
      <c r="A7" s="20"/>
      <c r="B7" s="1"/>
      <c r="C7" s="1"/>
      <c r="E7" s="1"/>
      <c r="G7" s="1"/>
      <c r="H7" s="1"/>
      <c r="I7" s="1"/>
      <c r="J7" s="1"/>
      <c r="K7" s="1"/>
      <c r="L7" s="1"/>
      <c r="M7" s="1"/>
      <c r="N7" s="1"/>
      <c r="T7" s="1"/>
      <c r="U7" s="1"/>
      <c r="V7" s="1"/>
      <c r="W7" s="1"/>
    </row>
    <row r="8" spans="1:28" ht="14.25" thickBot="1">
      <c r="A8" s="1"/>
      <c r="D8" s="4" t="s">
        <v>282</v>
      </c>
      <c r="T8" s="1"/>
      <c r="U8" s="1"/>
      <c r="V8" s="1"/>
      <c r="W8" s="1"/>
    </row>
    <row r="9" spans="1:28" ht="13.5" thickTop="1">
      <c r="A9" s="9" t="s">
        <v>50</v>
      </c>
      <c r="B9" s="10" t="s">
        <v>51</v>
      </c>
      <c r="C9" s="10" t="s">
        <v>52</v>
      </c>
      <c r="D9" s="10" t="s">
        <v>53</v>
      </c>
      <c r="E9" s="10" t="s">
        <v>54</v>
      </c>
      <c r="F9" s="10" t="s">
        <v>55</v>
      </c>
      <c r="G9" s="10" t="s">
        <v>56</v>
      </c>
      <c r="H9" s="10" t="s">
        <v>44</v>
      </c>
      <c r="I9" s="10" t="s">
        <v>45</v>
      </c>
      <c r="J9" s="10" t="s">
        <v>46</v>
      </c>
      <c r="K9" s="11" t="s">
        <v>47</v>
      </c>
      <c r="L9" s="12"/>
      <c r="M9" s="13" t="s">
        <v>48</v>
      </c>
      <c r="N9" s="12"/>
      <c r="O9" s="103" t="s">
        <v>3</v>
      </c>
      <c r="P9" s="104" t="s">
        <v>57</v>
      </c>
      <c r="Q9" s="105" t="s">
        <v>54</v>
      </c>
      <c r="R9" s="105" t="s">
        <v>54</v>
      </c>
      <c r="S9" s="106" t="s">
        <v>54</v>
      </c>
      <c r="T9" s="114" t="s">
        <v>58</v>
      </c>
      <c r="U9" s="114" t="s">
        <v>59</v>
      </c>
      <c r="V9" s="114" t="s">
        <v>60</v>
      </c>
      <c r="W9" s="1"/>
    </row>
    <row r="10" spans="1:28" ht="13.5" thickBot="1">
      <c r="A10" s="14" t="s">
        <v>61</v>
      </c>
      <c r="B10" s="15" t="s">
        <v>62</v>
      </c>
      <c r="C10" s="16"/>
      <c r="D10" s="15" t="s">
        <v>63</v>
      </c>
      <c r="E10" s="15" t="s">
        <v>64</v>
      </c>
      <c r="F10" s="15" t="s">
        <v>65</v>
      </c>
      <c r="G10" s="15" t="s">
        <v>66</v>
      </c>
      <c r="H10" s="15" t="s">
        <v>49</v>
      </c>
      <c r="I10" s="15" t="s">
        <v>15</v>
      </c>
      <c r="J10" s="15"/>
      <c r="K10" s="15" t="s">
        <v>56</v>
      </c>
      <c r="L10" s="15" t="s">
        <v>46</v>
      </c>
      <c r="M10" s="17" t="s">
        <v>56</v>
      </c>
      <c r="N10" s="15" t="s">
        <v>46</v>
      </c>
      <c r="O10" s="19" t="s">
        <v>67</v>
      </c>
      <c r="P10" s="107"/>
      <c r="Q10" s="108" t="s">
        <v>68</v>
      </c>
      <c r="R10" s="108" t="s">
        <v>69</v>
      </c>
      <c r="S10" s="109" t="s">
        <v>70</v>
      </c>
      <c r="T10" s="114" t="s">
        <v>71</v>
      </c>
      <c r="U10" s="114" t="s">
        <v>72</v>
      </c>
      <c r="V10" s="114" t="s">
        <v>73</v>
      </c>
      <c r="W10" s="115"/>
    </row>
    <row r="11" spans="1:28" ht="13.5" thickTop="1"/>
    <row r="12" spans="1:28">
      <c r="D12" s="20" t="s">
        <v>97</v>
      </c>
    </row>
    <row r="13" spans="1:28">
      <c r="D13" s="20" t="s">
        <v>98</v>
      </c>
    </row>
    <row r="14" spans="1:28">
      <c r="A14" s="18">
        <v>1</v>
      </c>
      <c r="B14" s="2" t="s">
        <v>99</v>
      </c>
      <c r="C14" s="3" t="s">
        <v>100</v>
      </c>
      <c r="D14" s="1" t="s">
        <v>101</v>
      </c>
      <c r="E14" s="5">
        <v>87.5</v>
      </c>
      <c r="F14" s="1" t="s">
        <v>102</v>
      </c>
      <c r="G14" s="6">
        <v>0</v>
      </c>
      <c r="H14" s="6">
        <v>2047.5</v>
      </c>
      <c r="J14" s="6">
        <v>0</v>
      </c>
      <c r="O14" s="1">
        <v>20</v>
      </c>
      <c r="P14" s="1" t="s">
        <v>103</v>
      </c>
    </row>
    <row r="15" spans="1:28">
      <c r="A15" s="18">
        <v>2</v>
      </c>
      <c r="B15" s="2" t="s">
        <v>99</v>
      </c>
      <c r="C15" s="3" t="s">
        <v>104</v>
      </c>
      <c r="D15" s="1" t="s">
        <v>105</v>
      </c>
      <c r="E15" s="5">
        <v>87.5</v>
      </c>
      <c r="F15" s="1" t="s">
        <v>102</v>
      </c>
      <c r="G15" s="6">
        <v>0</v>
      </c>
      <c r="H15" s="6">
        <v>455</v>
      </c>
      <c r="J15" s="6">
        <v>0</v>
      </c>
      <c r="O15" s="1">
        <v>20</v>
      </c>
      <c r="P15" s="1" t="s">
        <v>103</v>
      </c>
    </row>
    <row r="16" spans="1:28">
      <c r="A16" s="18">
        <v>3</v>
      </c>
      <c r="B16" s="2" t="s">
        <v>106</v>
      </c>
      <c r="C16" s="3" t="s">
        <v>107</v>
      </c>
      <c r="D16" s="1" t="s">
        <v>108</v>
      </c>
      <c r="E16" s="5">
        <v>148.75</v>
      </c>
      <c r="F16" s="1" t="s">
        <v>109</v>
      </c>
      <c r="G16" s="6">
        <v>0</v>
      </c>
      <c r="I16" s="6">
        <v>1234.6300000000001</v>
      </c>
      <c r="J16" s="6">
        <v>0</v>
      </c>
      <c r="K16" s="7">
        <v>1E-3</v>
      </c>
      <c r="L16" s="7">
        <v>0.14874999999999999</v>
      </c>
      <c r="O16" s="1">
        <v>20</v>
      </c>
      <c r="P16" s="1" t="s">
        <v>103</v>
      </c>
    </row>
    <row r="17" spans="1:16">
      <c r="A17" s="18">
        <v>4</v>
      </c>
      <c r="B17" s="2" t="s">
        <v>110</v>
      </c>
      <c r="C17" s="3" t="s">
        <v>111</v>
      </c>
      <c r="D17" s="1" t="s">
        <v>112</v>
      </c>
      <c r="E17" s="5">
        <v>14</v>
      </c>
      <c r="F17" s="1" t="s">
        <v>113</v>
      </c>
      <c r="G17" s="6">
        <v>0</v>
      </c>
      <c r="H17" s="6">
        <v>263.2</v>
      </c>
      <c r="J17" s="6">
        <v>0</v>
      </c>
      <c r="O17" s="1">
        <v>20</v>
      </c>
      <c r="P17" s="1" t="s">
        <v>103</v>
      </c>
    </row>
    <row r="18" spans="1:16">
      <c r="D18" s="124" t="s">
        <v>114</v>
      </c>
      <c r="E18" s="5">
        <v>0</v>
      </c>
      <c r="H18" s="6">
        <v>2765.7</v>
      </c>
      <c r="I18" s="6">
        <v>1234.6300000000001</v>
      </c>
      <c r="J18" s="6">
        <v>0</v>
      </c>
      <c r="L18" s="7">
        <v>0.14874999999999999</v>
      </c>
    </row>
    <row r="19" spans="1:16">
      <c r="D19" s="20" t="s">
        <v>115</v>
      </c>
    </row>
    <row r="20" spans="1:16">
      <c r="A20" s="18">
        <v>5</v>
      </c>
      <c r="B20" s="2" t="s">
        <v>116</v>
      </c>
      <c r="C20" s="3" t="s">
        <v>117</v>
      </c>
      <c r="D20" s="1" t="s">
        <v>118</v>
      </c>
      <c r="E20" s="5">
        <v>150.04</v>
      </c>
      <c r="F20" s="1" t="s">
        <v>113</v>
      </c>
      <c r="G20" s="6">
        <v>0</v>
      </c>
      <c r="H20" s="6">
        <v>2295.61</v>
      </c>
      <c r="J20" s="6">
        <v>0</v>
      </c>
      <c r="K20" s="7">
        <v>4.8160000000000001E-2</v>
      </c>
      <c r="L20" s="7">
        <v>7.2259263999999996</v>
      </c>
      <c r="O20" s="1">
        <v>20</v>
      </c>
      <c r="P20" s="1" t="s">
        <v>119</v>
      </c>
    </row>
    <row r="21" spans="1:16">
      <c r="A21" s="18">
        <v>6</v>
      </c>
      <c r="B21" s="2" t="s">
        <v>116</v>
      </c>
      <c r="C21" s="3" t="s">
        <v>120</v>
      </c>
      <c r="D21" s="1" t="s">
        <v>121</v>
      </c>
      <c r="E21" s="5">
        <v>150.04</v>
      </c>
      <c r="F21" s="1" t="s">
        <v>113</v>
      </c>
      <c r="G21" s="6">
        <v>0</v>
      </c>
      <c r="H21" s="6">
        <v>622.66999999999996</v>
      </c>
      <c r="J21" s="6">
        <v>0</v>
      </c>
      <c r="K21" s="7">
        <v>4.8160000000000001E-2</v>
      </c>
      <c r="L21" s="7">
        <v>7.2259263999999996</v>
      </c>
      <c r="O21" s="1">
        <v>20</v>
      </c>
      <c r="P21" s="1" t="s">
        <v>119</v>
      </c>
    </row>
    <row r="22" spans="1:16">
      <c r="A22" s="18">
        <v>7</v>
      </c>
      <c r="B22" s="2" t="s">
        <v>116</v>
      </c>
      <c r="C22" s="3" t="s">
        <v>122</v>
      </c>
      <c r="D22" s="1" t="s">
        <v>123</v>
      </c>
      <c r="E22" s="5">
        <v>84.82</v>
      </c>
      <c r="F22" s="1" t="s">
        <v>113</v>
      </c>
      <c r="G22" s="6">
        <v>0</v>
      </c>
      <c r="H22" s="6">
        <v>1221.4100000000001</v>
      </c>
      <c r="J22" s="6">
        <v>0</v>
      </c>
      <c r="K22" s="7">
        <v>5.2630000000000003E-2</v>
      </c>
      <c r="L22" s="7">
        <v>4.4640766000000003</v>
      </c>
      <c r="O22" s="1">
        <v>20</v>
      </c>
      <c r="P22" s="1" t="s">
        <v>119</v>
      </c>
    </row>
    <row r="23" spans="1:16">
      <c r="A23" s="18">
        <v>8</v>
      </c>
      <c r="B23" s="2" t="s">
        <v>116</v>
      </c>
      <c r="C23" s="3" t="s">
        <v>124</v>
      </c>
      <c r="D23" s="1" t="s">
        <v>125</v>
      </c>
      <c r="E23" s="5">
        <v>84.82</v>
      </c>
      <c r="F23" s="1" t="s">
        <v>113</v>
      </c>
      <c r="G23" s="6">
        <v>0</v>
      </c>
      <c r="H23" s="6">
        <v>322.32</v>
      </c>
      <c r="J23" s="6">
        <v>0</v>
      </c>
      <c r="K23" s="7">
        <v>5.2630000000000003E-2</v>
      </c>
      <c r="L23" s="7">
        <v>4.4640766000000003</v>
      </c>
      <c r="O23" s="1">
        <v>20</v>
      </c>
      <c r="P23" s="1" t="s">
        <v>119</v>
      </c>
    </row>
    <row r="24" spans="1:16">
      <c r="A24" s="18">
        <v>9</v>
      </c>
      <c r="B24" s="2" t="s">
        <v>126</v>
      </c>
      <c r="C24" s="3" t="s">
        <v>127</v>
      </c>
      <c r="D24" s="1" t="s">
        <v>128</v>
      </c>
      <c r="E24" s="5">
        <v>84.82</v>
      </c>
      <c r="F24" s="1" t="s">
        <v>113</v>
      </c>
      <c r="G24" s="6">
        <v>0</v>
      </c>
      <c r="H24" s="6">
        <v>1221.4100000000001</v>
      </c>
      <c r="J24" s="6">
        <v>0</v>
      </c>
      <c r="K24" s="7">
        <v>9.3600000000000003E-3</v>
      </c>
      <c r="L24" s="7">
        <v>0.79391520000000004</v>
      </c>
      <c r="O24" s="1">
        <v>20</v>
      </c>
      <c r="P24" s="1" t="s">
        <v>119</v>
      </c>
    </row>
    <row r="25" spans="1:16">
      <c r="A25" s="18">
        <v>10</v>
      </c>
      <c r="B25" s="2" t="s">
        <v>116</v>
      </c>
      <c r="C25" s="3" t="s">
        <v>129</v>
      </c>
      <c r="D25" s="1" t="s">
        <v>130</v>
      </c>
      <c r="E25" s="5">
        <v>84.82</v>
      </c>
      <c r="F25" s="1" t="s">
        <v>113</v>
      </c>
      <c r="G25" s="6">
        <v>0</v>
      </c>
      <c r="H25" s="6">
        <v>356.24</v>
      </c>
      <c r="J25" s="6">
        <v>0</v>
      </c>
      <c r="K25" s="7">
        <v>7.1709999999999996E-2</v>
      </c>
      <c r="L25" s="7">
        <v>6.0824422</v>
      </c>
      <c r="O25" s="1">
        <v>20</v>
      </c>
      <c r="P25" s="1" t="s">
        <v>119</v>
      </c>
    </row>
    <row r="26" spans="1:16">
      <c r="A26" s="18">
        <v>11</v>
      </c>
      <c r="B26" s="2" t="s">
        <v>116</v>
      </c>
      <c r="C26" s="3" t="s">
        <v>131</v>
      </c>
      <c r="D26" s="1" t="s">
        <v>132</v>
      </c>
      <c r="E26" s="5">
        <v>84.82</v>
      </c>
      <c r="F26" s="1" t="s">
        <v>113</v>
      </c>
      <c r="G26" s="6">
        <v>0</v>
      </c>
      <c r="H26" s="6">
        <v>593.74</v>
      </c>
      <c r="J26" s="6">
        <v>0</v>
      </c>
      <c r="K26" s="7">
        <v>7.7009999999999995E-2</v>
      </c>
      <c r="L26" s="7">
        <v>6.5319881999999998</v>
      </c>
      <c r="O26" s="1">
        <v>20</v>
      </c>
      <c r="P26" s="1" t="s">
        <v>119</v>
      </c>
    </row>
    <row r="27" spans="1:16">
      <c r="A27" s="18">
        <v>12</v>
      </c>
      <c r="B27" s="2" t="s">
        <v>116</v>
      </c>
      <c r="C27" s="3" t="s">
        <v>133</v>
      </c>
      <c r="D27" s="1" t="s">
        <v>134</v>
      </c>
      <c r="E27" s="5">
        <v>9.57</v>
      </c>
      <c r="F27" s="1" t="s">
        <v>102</v>
      </c>
      <c r="G27" s="6">
        <v>0</v>
      </c>
      <c r="H27" s="6">
        <v>1598.19</v>
      </c>
      <c r="J27" s="6">
        <v>0</v>
      </c>
      <c r="K27" s="7">
        <v>2.42103</v>
      </c>
      <c r="L27" s="7">
        <v>23.169257099999999</v>
      </c>
      <c r="O27" s="1">
        <v>20</v>
      </c>
      <c r="P27" s="1" t="s">
        <v>119</v>
      </c>
    </row>
    <row r="28" spans="1:16">
      <c r="A28" s="18">
        <v>13</v>
      </c>
      <c r="B28" s="2" t="s">
        <v>116</v>
      </c>
      <c r="C28" s="3" t="s">
        <v>135</v>
      </c>
      <c r="D28" s="1" t="s">
        <v>136</v>
      </c>
      <c r="E28" s="5">
        <v>9.57</v>
      </c>
      <c r="F28" s="1" t="s">
        <v>102</v>
      </c>
      <c r="G28" s="6">
        <v>0</v>
      </c>
      <c r="H28" s="6">
        <v>215.33</v>
      </c>
      <c r="J28" s="6">
        <v>0</v>
      </c>
      <c r="O28" s="1">
        <v>20</v>
      </c>
      <c r="P28" s="1" t="s">
        <v>119</v>
      </c>
    </row>
    <row r="29" spans="1:16">
      <c r="A29" s="18">
        <v>14</v>
      </c>
      <c r="B29" s="2" t="s">
        <v>116</v>
      </c>
      <c r="C29" s="3" t="s">
        <v>137</v>
      </c>
      <c r="D29" s="1" t="s">
        <v>138</v>
      </c>
      <c r="E29" s="5">
        <v>15</v>
      </c>
      <c r="F29" s="1" t="s">
        <v>139</v>
      </c>
      <c r="G29" s="6">
        <v>0</v>
      </c>
      <c r="H29" s="6">
        <v>385.5</v>
      </c>
      <c r="J29" s="6">
        <v>0</v>
      </c>
      <c r="K29" s="7">
        <v>1.8859999999999998E-2</v>
      </c>
      <c r="L29" s="7">
        <v>0.28289999999999998</v>
      </c>
      <c r="O29" s="1">
        <v>20</v>
      </c>
      <c r="P29" s="1" t="s">
        <v>119</v>
      </c>
    </row>
    <row r="30" spans="1:16">
      <c r="A30" s="18">
        <v>15</v>
      </c>
      <c r="B30" s="2" t="s">
        <v>106</v>
      </c>
      <c r="C30" s="3" t="s">
        <v>140</v>
      </c>
      <c r="D30" s="1" t="s">
        <v>141</v>
      </c>
      <c r="E30" s="5">
        <v>12</v>
      </c>
      <c r="F30" s="1" t="s">
        <v>139</v>
      </c>
      <c r="G30" s="6">
        <v>0</v>
      </c>
      <c r="I30" s="6">
        <v>936</v>
      </c>
      <c r="J30" s="6">
        <v>0</v>
      </c>
      <c r="K30" s="7">
        <v>8.5000000000000006E-3</v>
      </c>
      <c r="L30" s="7">
        <v>0.10199999999999999</v>
      </c>
      <c r="O30" s="1">
        <v>20</v>
      </c>
      <c r="P30" s="1" t="s">
        <v>119</v>
      </c>
    </row>
    <row r="31" spans="1:16">
      <c r="A31" s="18">
        <v>16</v>
      </c>
      <c r="B31" s="2" t="s">
        <v>106</v>
      </c>
      <c r="C31" s="3" t="s">
        <v>142</v>
      </c>
      <c r="D31" s="1" t="s">
        <v>143</v>
      </c>
      <c r="E31" s="5">
        <v>12</v>
      </c>
      <c r="F31" s="1" t="s">
        <v>139</v>
      </c>
      <c r="G31" s="6">
        <v>0</v>
      </c>
      <c r="I31" s="6">
        <v>1656</v>
      </c>
      <c r="J31" s="6">
        <v>0</v>
      </c>
      <c r="K31" s="7">
        <v>8.5000000000000006E-3</v>
      </c>
      <c r="L31" s="7">
        <v>0.10199999999999999</v>
      </c>
      <c r="O31" s="1">
        <v>20</v>
      </c>
      <c r="P31" s="1" t="s">
        <v>119</v>
      </c>
    </row>
    <row r="32" spans="1:16">
      <c r="A32" s="18">
        <v>17</v>
      </c>
      <c r="B32" s="2" t="s">
        <v>106</v>
      </c>
      <c r="C32" s="3" t="s">
        <v>144</v>
      </c>
      <c r="D32" s="1" t="s">
        <v>145</v>
      </c>
      <c r="E32" s="5">
        <v>1</v>
      </c>
      <c r="F32" s="1" t="s">
        <v>139</v>
      </c>
      <c r="G32" s="6">
        <v>0</v>
      </c>
      <c r="I32" s="6">
        <v>299</v>
      </c>
      <c r="J32" s="6">
        <v>0</v>
      </c>
      <c r="K32" s="7">
        <v>8.9999999999999993E-3</v>
      </c>
      <c r="L32" s="7">
        <v>8.9999999999999993E-3</v>
      </c>
      <c r="O32" s="1">
        <v>20</v>
      </c>
      <c r="P32" s="1" t="s">
        <v>119</v>
      </c>
    </row>
    <row r="33" spans="1:16">
      <c r="A33" s="18">
        <v>18</v>
      </c>
      <c r="B33" s="2" t="s">
        <v>106</v>
      </c>
      <c r="C33" s="3" t="s">
        <v>146</v>
      </c>
      <c r="D33" s="1" t="s">
        <v>147</v>
      </c>
      <c r="E33" s="5">
        <v>1</v>
      </c>
      <c r="F33" s="1" t="s">
        <v>139</v>
      </c>
      <c r="G33" s="6">
        <v>0</v>
      </c>
      <c r="I33" s="6">
        <v>554</v>
      </c>
      <c r="J33" s="6">
        <v>0</v>
      </c>
      <c r="K33" s="7">
        <v>8.9999999999999993E-3</v>
      </c>
      <c r="L33" s="7">
        <v>8.9999999999999993E-3</v>
      </c>
      <c r="O33" s="1">
        <v>20</v>
      </c>
      <c r="P33" s="1" t="s">
        <v>119</v>
      </c>
    </row>
    <row r="34" spans="1:16">
      <c r="A34" s="18">
        <v>19</v>
      </c>
      <c r="B34" s="2" t="s">
        <v>106</v>
      </c>
      <c r="C34" s="3" t="s">
        <v>148</v>
      </c>
      <c r="D34" s="1" t="s">
        <v>149</v>
      </c>
      <c r="E34" s="5">
        <v>1</v>
      </c>
      <c r="F34" s="1" t="s">
        <v>139</v>
      </c>
      <c r="G34" s="6">
        <v>0</v>
      </c>
      <c r="I34" s="6">
        <v>2800</v>
      </c>
      <c r="J34" s="6">
        <v>0</v>
      </c>
      <c r="K34" s="7">
        <v>9.2999999999999992E-3</v>
      </c>
      <c r="L34" s="7">
        <v>9.2999999999999992E-3</v>
      </c>
      <c r="O34" s="1">
        <v>20</v>
      </c>
      <c r="P34" s="1" t="s">
        <v>119</v>
      </c>
    </row>
    <row r="35" spans="1:16">
      <c r="D35" s="124" t="s">
        <v>150</v>
      </c>
      <c r="E35" s="5">
        <v>0</v>
      </c>
      <c r="H35" s="6">
        <v>8832.42</v>
      </c>
      <c r="I35" s="6">
        <v>6245</v>
      </c>
      <c r="J35" s="6">
        <v>0</v>
      </c>
      <c r="L35" s="7">
        <v>60.471808699999997</v>
      </c>
    </row>
    <row r="36" spans="1:16">
      <c r="D36" s="20" t="s">
        <v>151</v>
      </c>
    </row>
    <row r="37" spans="1:16">
      <c r="A37" s="18">
        <v>20</v>
      </c>
      <c r="B37" s="2" t="s">
        <v>152</v>
      </c>
      <c r="C37" s="3" t="s">
        <v>153</v>
      </c>
      <c r="D37" s="1" t="s">
        <v>154</v>
      </c>
      <c r="E37" s="5">
        <v>35.76</v>
      </c>
      <c r="F37" s="1" t="s">
        <v>113</v>
      </c>
      <c r="G37" s="6">
        <v>0</v>
      </c>
      <c r="H37" s="6">
        <v>700.9</v>
      </c>
      <c r="J37" s="6">
        <v>0</v>
      </c>
      <c r="K37" s="7">
        <v>6.8000000000000005E-4</v>
      </c>
      <c r="L37" s="7">
        <v>2.43168E-2</v>
      </c>
      <c r="M37" s="5">
        <v>0.113</v>
      </c>
      <c r="N37" s="5">
        <v>4.0408799999999996</v>
      </c>
      <c r="O37" s="1">
        <v>20</v>
      </c>
      <c r="P37" s="1" t="s">
        <v>155</v>
      </c>
    </row>
    <row r="38" spans="1:16">
      <c r="A38" s="18">
        <v>21</v>
      </c>
      <c r="B38" s="2" t="s">
        <v>152</v>
      </c>
      <c r="C38" s="3" t="s">
        <v>156</v>
      </c>
      <c r="D38" s="1" t="s">
        <v>157</v>
      </c>
      <c r="E38" s="5">
        <v>6</v>
      </c>
      <c r="F38" s="1" t="s">
        <v>139</v>
      </c>
      <c r="G38" s="6">
        <v>0</v>
      </c>
      <c r="H38" s="6">
        <v>4.5599999999999996</v>
      </c>
      <c r="J38" s="6">
        <v>0</v>
      </c>
      <c r="O38" s="1">
        <v>20</v>
      </c>
      <c r="P38" s="1" t="s">
        <v>155</v>
      </c>
    </row>
    <row r="39" spans="1:16">
      <c r="A39" s="18">
        <v>22</v>
      </c>
      <c r="B39" s="2" t="s">
        <v>152</v>
      </c>
      <c r="C39" s="3" t="s">
        <v>158</v>
      </c>
      <c r="D39" s="1" t="s">
        <v>159</v>
      </c>
      <c r="E39" s="5">
        <v>3</v>
      </c>
      <c r="F39" s="1" t="s">
        <v>139</v>
      </c>
      <c r="G39" s="6">
        <v>0</v>
      </c>
      <c r="H39" s="6">
        <v>3.15</v>
      </c>
      <c r="J39" s="6">
        <v>0</v>
      </c>
      <c r="O39" s="1">
        <v>20</v>
      </c>
      <c r="P39" s="1" t="s">
        <v>155</v>
      </c>
    </row>
    <row r="40" spans="1:16">
      <c r="A40" s="18">
        <v>23</v>
      </c>
      <c r="B40" s="2" t="s">
        <v>152</v>
      </c>
      <c r="C40" s="3" t="s">
        <v>160</v>
      </c>
      <c r="D40" s="1" t="s">
        <v>161</v>
      </c>
      <c r="E40" s="5">
        <v>11.22</v>
      </c>
      <c r="F40" s="1" t="s">
        <v>113</v>
      </c>
      <c r="G40" s="6">
        <v>0</v>
      </c>
      <c r="H40" s="6">
        <v>230.01</v>
      </c>
      <c r="J40" s="6">
        <v>0</v>
      </c>
      <c r="K40" s="7">
        <v>1.0300000000000001E-3</v>
      </c>
      <c r="L40" s="7">
        <v>1.15566E-2</v>
      </c>
      <c r="M40" s="5">
        <v>6.2E-2</v>
      </c>
      <c r="N40" s="5">
        <v>0.69564000000000004</v>
      </c>
      <c r="O40" s="1">
        <v>20</v>
      </c>
      <c r="P40" s="1" t="s">
        <v>155</v>
      </c>
    </row>
    <row r="41" spans="1:16">
      <c r="A41" s="18">
        <v>24</v>
      </c>
      <c r="B41" s="2" t="s">
        <v>152</v>
      </c>
      <c r="C41" s="3" t="s">
        <v>162</v>
      </c>
      <c r="D41" s="1" t="s">
        <v>163</v>
      </c>
      <c r="E41" s="5">
        <v>12</v>
      </c>
      <c r="F41" s="1" t="s">
        <v>113</v>
      </c>
      <c r="G41" s="6">
        <v>0</v>
      </c>
      <c r="H41" s="6">
        <v>51</v>
      </c>
      <c r="J41" s="6">
        <v>0</v>
      </c>
      <c r="K41" s="7">
        <v>1.1999999999999999E-3</v>
      </c>
      <c r="L41" s="7">
        <v>1.44E-2</v>
      </c>
      <c r="M41" s="5">
        <v>7.5999999999999998E-2</v>
      </c>
      <c r="N41" s="5">
        <v>0.91200000000000003</v>
      </c>
      <c r="O41" s="1">
        <v>20</v>
      </c>
      <c r="P41" s="1" t="s">
        <v>155</v>
      </c>
    </row>
    <row r="42" spans="1:16">
      <c r="A42" s="18">
        <v>25</v>
      </c>
      <c r="B42" s="2" t="s">
        <v>152</v>
      </c>
      <c r="C42" s="3" t="s">
        <v>164</v>
      </c>
      <c r="D42" s="1" t="s">
        <v>165</v>
      </c>
      <c r="E42" s="5">
        <v>16.100000000000001</v>
      </c>
      <c r="F42" s="1" t="s">
        <v>113</v>
      </c>
      <c r="G42" s="6">
        <v>0</v>
      </c>
      <c r="H42" s="6">
        <v>122.36</v>
      </c>
      <c r="J42" s="6">
        <v>0</v>
      </c>
      <c r="K42" s="7">
        <v>1.0300000000000001E-3</v>
      </c>
      <c r="L42" s="7">
        <v>1.6583000000000001E-2</v>
      </c>
      <c r="M42" s="5">
        <v>6.3E-2</v>
      </c>
      <c r="N42" s="5">
        <v>1.0143</v>
      </c>
      <c r="O42" s="1">
        <v>20</v>
      </c>
      <c r="P42" s="1" t="s">
        <v>155</v>
      </c>
    </row>
    <row r="43" spans="1:16">
      <c r="A43" s="18">
        <v>26</v>
      </c>
      <c r="B43" s="2" t="s">
        <v>152</v>
      </c>
      <c r="C43" s="3" t="s">
        <v>166</v>
      </c>
      <c r="D43" s="1" t="s">
        <v>167</v>
      </c>
      <c r="E43" s="5">
        <v>39.56</v>
      </c>
      <c r="F43" s="1" t="s">
        <v>109</v>
      </c>
      <c r="G43" s="6">
        <v>0</v>
      </c>
      <c r="H43" s="6">
        <v>209.67</v>
      </c>
      <c r="J43" s="6">
        <v>0</v>
      </c>
      <c r="O43" s="1">
        <v>20</v>
      </c>
      <c r="P43" s="1" t="s">
        <v>155</v>
      </c>
    </row>
    <row r="44" spans="1:16">
      <c r="A44" s="18">
        <v>27</v>
      </c>
      <c r="B44" s="2" t="s">
        <v>152</v>
      </c>
      <c r="C44" s="3" t="s">
        <v>168</v>
      </c>
      <c r="D44" s="1" t="s">
        <v>169</v>
      </c>
      <c r="E44" s="5">
        <v>395.6</v>
      </c>
      <c r="F44" s="1" t="s">
        <v>109</v>
      </c>
      <c r="G44" s="6">
        <v>0</v>
      </c>
      <c r="H44" s="6">
        <v>233.4</v>
      </c>
      <c r="J44" s="6">
        <v>0</v>
      </c>
      <c r="O44" s="1">
        <v>20</v>
      </c>
      <c r="P44" s="1" t="s">
        <v>155</v>
      </c>
    </row>
    <row r="45" spans="1:16">
      <c r="A45" s="18">
        <v>28</v>
      </c>
      <c r="B45" s="2" t="s">
        <v>116</v>
      </c>
      <c r="C45" s="3" t="s">
        <v>170</v>
      </c>
      <c r="D45" s="1" t="s">
        <v>171</v>
      </c>
      <c r="E45" s="5">
        <v>60.686999999999998</v>
      </c>
      <c r="F45" s="1" t="s">
        <v>109</v>
      </c>
      <c r="G45" s="6">
        <v>0</v>
      </c>
      <c r="H45" s="6">
        <v>418.74</v>
      </c>
      <c r="J45" s="6">
        <v>0</v>
      </c>
      <c r="O45" s="1">
        <v>20</v>
      </c>
      <c r="P45" s="1" t="s">
        <v>155</v>
      </c>
    </row>
    <row r="46" spans="1:16">
      <c r="D46" s="124" t="s">
        <v>172</v>
      </c>
      <c r="E46" s="5">
        <v>0</v>
      </c>
      <c r="H46" s="6">
        <v>1973.79</v>
      </c>
      <c r="J46" s="6">
        <v>0</v>
      </c>
      <c r="L46" s="7">
        <v>6.6856399999999996E-2</v>
      </c>
      <c r="N46" s="5">
        <v>6.66282</v>
      </c>
    </row>
    <row r="47" spans="1:16">
      <c r="D47" s="124" t="s">
        <v>173</v>
      </c>
      <c r="E47" s="5">
        <v>0</v>
      </c>
      <c r="H47" s="6">
        <v>13571.91</v>
      </c>
      <c r="I47" s="6">
        <v>7479.63</v>
      </c>
      <c r="J47" s="6">
        <v>0</v>
      </c>
      <c r="L47" s="7">
        <v>60.687415100000003</v>
      </c>
      <c r="N47" s="5">
        <v>6.66282</v>
      </c>
    </row>
    <row r="48" spans="1:16">
      <c r="D48" s="20" t="s">
        <v>174</v>
      </c>
    </row>
    <row r="49" spans="1:16">
      <c r="A49" s="126"/>
      <c r="B49" s="127"/>
      <c r="C49" s="128"/>
      <c r="D49" s="129" t="s">
        <v>175</v>
      </c>
      <c r="E49" s="135" t="s">
        <v>287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1:16">
      <c r="A50" s="126"/>
      <c r="B50" s="127"/>
      <c r="C50" s="128"/>
      <c r="D50" s="129" t="s">
        <v>176</v>
      </c>
      <c r="E50" s="130"/>
      <c r="F50" s="131"/>
      <c r="G50" s="132"/>
      <c r="H50" s="132"/>
      <c r="I50" s="132"/>
      <c r="J50" s="132"/>
      <c r="K50" s="133"/>
      <c r="L50" s="133"/>
      <c r="M50" s="130"/>
      <c r="N50" s="130"/>
      <c r="O50" s="131"/>
    </row>
    <row r="51" spans="1:16">
      <c r="A51" s="126">
        <v>29</v>
      </c>
      <c r="B51" s="127" t="s">
        <v>177</v>
      </c>
      <c r="C51" s="128" t="s">
        <v>178</v>
      </c>
      <c r="D51" s="131" t="s">
        <v>179</v>
      </c>
      <c r="E51" s="130">
        <v>42</v>
      </c>
      <c r="F51" s="131" t="s">
        <v>113</v>
      </c>
      <c r="G51" s="132">
        <v>0</v>
      </c>
      <c r="H51" s="132">
        <v>903</v>
      </c>
      <c r="I51" s="132"/>
      <c r="J51" s="132">
        <v>0</v>
      </c>
      <c r="K51" s="133">
        <v>2.1000000000000001E-4</v>
      </c>
      <c r="L51" s="133">
        <v>8.8199999999999997E-3</v>
      </c>
      <c r="M51" s="130"/>
      <c r="N51" s="130"/>
      <c r="O51" s="131">
        <v>20</v>
      </c>
      <c r="P51" s="1" t="s">
        <v>180</v>
      </c>
    </row>
    <row r="52" spans="1:16">
      <c r="A52" s="126"/>
      <c r="B52" s="127"/>
      <c r="C52" s="128"/>
      <c r="D52" s="134" t="s">
        <v>181</v>
      </c>
      <c r="E52" s="130">
        <v>0</v>
      </c>
      <c r="F52" s="131"/>
      <c r="G52" s="132"/>
      <c r="H52" s="132">
        <v>903</v>
      </c>
      <c r="I52" s="132"/>
      <c r="J52" s="132">
        <v>0</v>
      </c>
      <c r="K52" s="133"/>
      <c r="L52" s="133">
        <v>8.8199999999999997E-3</v>
      </c>
      <c r="M52" s="130"/>
      <c r="N52" s="130"/>
      <c r="O52" s="131"/>
    </row>
    <row r="53" spans="1:16">
      <c r="A53" s="126"/>
      <c r="B53" s="127"/>
      <c r="C53" s="128"/>
      <c r="D53" s="134" t="s">
        <v>182</v>
      </c>
      <c r="E53" s="130">
        <v>0</v>
      </c>
      <c r="F53" s="131"/>
      <c r="G53" s="132"/>
      <c r="H53" s="132">
        <v>903</v>
      </c>
      <c r="I53" s="132"/>
      <c r="J53" s="132">
        <v>0</v>
      </c>
      <c r="K53" s="133"/>
      <c r="L53" s="133">
        <v>8.8199999999999997E-3</v>
      </c>
      <c r="M53" s="130"/>
      <c r="N53" s="130"/>
      <c r="O53" s="131"/>
    </row>
    <row r="54" spans="1:16">
      <c r="D54" s="20" t="s">
        <v>183</v>
      </c>
    </row>
    <row r="55" spans="1:16">
      <c r="D55" s="20" t="s">
        <v>184</v>
      </c>
    </row>
    <row r="56" spans="1:16">
      <c r="A56" s="18">
        <v>30</v>
      </c>
      <c r="B56" s="2" t="s">
        <v>185</v>
      </c>
      <c r="C56" s="3" t="s">
        <v>186</v>
      </c>
      <c r="D56" s="1" t="s">
        <v>187</v>
      </c>
      <c r="E56" s="5">
        <v>1</v>
      </c>
      <c r="F56" s="1" t="s">
        <v>188</v>
      </c>
      <c r="G56" s="6">
        <v>0</v>
      </c>
      <c r="H56" s="6">
        <v>3480</v>
      </c>
      <c r="J56" s="6">
        <v>0</v>
      </c>
      <c r="K56" s="7">
        <v>4.9239999999999999E-2</v>
      </c>
      <c r="L56" s="7">
        <v>4.9239999999999999E-2</v>
      </c>
      <c r="O56" s="1">
        <v>20</v>
      </c>
      <c r="P56" s="1" t="s">
        <v>189</v>
      </c>
    </row>
    <row r="57" spans="1:16">
      <c r="D57" s="124" t="s">
        <v>190</v>
      </c>
      <c r="E57" s="5">
        <v>0</v>
      </c>
      <c r="H57" s="6">
        <v>3480</v>
      </c>
      <c r="J57" s="6">
        <v>0</v>
      </c>
      <c r="L57" s="7">
        <v>4.9239999999999999E-2</v>
      </c>
    </row>
    <row r="58" spans="1:16">
      <c r="D58" s="124" t="s">
        <v>191</v>
      </c>
      <c r="E58" s="5">
        <v>0</v>
      </c>
      <c r="H58" s="6">
        <v>3480</v>
      </c>
      <c r="J58" s="6">
        <v>0</v>
      </c>
      <c r="L58" s="7">
        <v>4.9239999999999999E-2</v>
      </c>
    </row>
    <row r="59" spans="1:16">
      <c r="A59" s="126"/>
      <c r="B59" s="127"/>
      <c r="C59" s="128"/>
      <c r="D59" s="129" t="s">
        <v>192</v>
      </c>
      <c r="E59" s="135" t="s">
        <v>287</v>
      </c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6">
      <c r="A60" s="126"/>
      <c r="B60" s="127"/>
      <c r="C60" s="128"/>
      <c r="D60" s="129" t="s">
        <v>193</v>
      </c>
      <c r="E60" s="130"/>
      <c r="F60" s="131"/>
      <c r="G60" s="132"/>
      <c r="H60" s="132"/>
      <c r="I60" s="132"/>
      <c r="J60" s="132"/>
      <c r="K60" s="133"/>
      <c r="L60" s="133"/>
      <c r="M60" s="130"/>
      <c r="N60" s="130"/>
      <c r="O60" s="131"/>
    </row>
    <row r="61" spans="1:16">
      <c r="A61" s="126">
        <v>31</v>
      </c>
      <c r="B61" s="127" t="s">
        <v>194</v>
      </c>
      <c r="C61" s="128" t="s">
        <v>195</v>
      </c>
      <c r="D61" s="131" t="s">
        <v>196</v>
      </c>
      <c r="E61" s="130">
        <v>1</v>
      </c>
      <c r="F61" s="131" t="s">
        <v>139</v>
      </c>
      <c r="G61" s="132">
        <v>0</v>
      </c>
      <c r="H61" s="132">
        <v>2350</v>
      </c>
      <c r="I61" s="132"/>
      <c r="J61" s="132">
        <v>0</v>
      </c>
      <c r="K61" s="133">
        <v>1.0000000000000001E-5</v>
      </c>
      <c r="L61" s="133">
        <v>1.0000000000000001E-5</v>
      </c>
      <c r="M61" s="130">
        <v>0.14000000000000001</v>
      </c>
      <c r="N61" s="130">
        <v>0.14000000000000001</v>
      </c>
      <c r="O61" s="131">
        <v>20</v>
      </c>
      <c r="P61" s="1" t="s">
        <v>197</v>
      </c>
    </row>
    <row r="62" spans="1:16">
      <c r="A62" s="126">
        <v>32</v>
      </c>
      <c r="B62" s="127" t="s">
        <v>194</v>
      </c>
      <c r="C62" s="128" t="s">
        <v>198</v>
      </c>
      <c r="D62" s="131" t="s">
        <v>199</v>
      </c>
      <c r="E62" s="130">
        <v>1</v>
      </c>
      <c r="F62" s="131" t="s">
        <v>188</v>
      </c>
      <c r="G62" s="132">
        <v>0</v>
      </c>
      <c r="H62" s="132">
        <v>900</v>
      </c>
      <c r="I62" s="132"/>
      <c r="J62" s="132">
        <v>0</v>
      </c>
      <c r="K62" s="133">
        <v>1.8380000000000001E-2</v>
      </c>
      <c r="L62" s="133">
        <v>1.8380000000000001E-2</v>
      </c>
      <c r="M62" s="130"/>
      <c r="N62" s="130"/>
      <c r="O62" s="131">
        <v>20</v>
      </c>
      <c r="P62" s="1" t="s">
        <v>197</v>
      </c>
    </row>
    <row r="63" spans="1:16">
      <c r="A63" s="126">
        <v>33</v>
      </c>
      <c r="B63" s="127" t="s">
        <v>194</v>
      </c>
      <c r="C63" s="128" t="s">
        <v>200</v>
      </c>
      <c r="D63" s="131" t="s">
        <v>201</v>
      </c>
      <c r="E63" s="130">
        <v>1</v>
      </c>
      <c r="F63" s="131" t="s">
        <v>139</v>
      </c>
      <c r="G63" s="132">
        <v>0</v>
      </c>
      <c r="H63" s="132">
        <v>750</v>
      </c>
      <c r="I63" s="132"/>
      <c r="J63" s="132">
        <v>0</v>
      </c>
      <c r="K63" s="133">
        <v>1.8380000000000001E-2</v>
      </c>
      <c r="L63" s="133">
        <v>1.8380000000000001E-2</v>
      </c>
      <c r="M63" s="130"/>
      <c r="N63" s="130"/>
      <c r="O63" s="131">
        <v>20</v>
      </c>
      <c r="P63" s="1" t="s">
        <v>197</v>
      </c>
    </row>
    <row r="64" spans="1:16">
      <c r="A64" s="126">
        <v>34</v>
      </c>
      <c r="B64" s="127" t="s">
        <v>194</v>
      </c>
      <c r="C64" s="128" t="s">
        <v>202</v>
      </c>
      <c r="D64" s="131" t="s">
        <v>203</v>
      </c>
      <c r="E64" s="130">
        <v>1</v>
      </c>
      <c r="F64" s="131" t="s">
        <v>204</v>
      </c>
      <c r="G64" s="132">
        <v>0</v>
      </c>
      <c r="H64" s="132">
        <v>680</v>
      </c>
      <c r="I64" s="132"/>
      <c r="J64" s="132">
        <v>0</v>
      </c>
      <c r="K64" s="133">
        <v>1.8380000000000001E-2</v>
      </c>
      <c r="L64" s="133">
        <v>1.8380000000000001E-2</v>
      </c>
      <c r="M64" s="130"/>
      <c r="N64" s="130"/>
      <c r="O64" s="131">
        <v>20</v>
      </c>
      <c r="P64" s="1" t="s">
        <v>197</v>
      </c>
    </row>
    <row r="65" spans="1:16">
      <c r="A65" s="126">
        <v>35</v>
      </c>
      <c r="B65" s="127" t="s">
        <v>194</v>
      </c>
      <c r="C65" s="128" t="s">
        <v>205</v>
      </c>
      <c r="D65" s="131" t="s">
        <v>206</v>
      </c>
      <c r="E65" s="130">
        <v>1</v>
      </c>
      <c r="F65" s="131" t="s">
        <v>204</v>
      </c>
      <c r="G65" s="132">
        <v>0</v>
      </c>
      <c r="H65" s="132">
        <v>375</v>
      </c>
      <c r="I65" s="132"/>
      <c r="J65" s="132">
        <v>0</v>
      </c>
      <c r="K65" s="133">
        <v>1.8380000000000001E-2</v>
      </c>
      <c r="L65" s="133">
        <v>1.8380000000000001E-2</v>
      </c>
      <c r="M65" s="130"/>
      <c r="N65" s="130"/>
      <c r="O65" s="131">
        <v>20</v>
      </c>
      <c r="P65" s="1" t="s">
        <v>197</v>
      </c>
    </row>
    <row r="66" spans="1:16">
      <c r="A66" s="126"/>
      <c r="B66" s="127"/>
      <c r="C66" s="128"/>
      <c r="D66" s="134" t="s">
        <v>207</v>
      </c>
      <c r="E66" s="130">
        <v>0</v>
      </c>
      <c r="F66" s="131"/>
      <c r="G66" s="132"/>
      <c r="H66" s="132">
        <v>5055</v>
      </c>
      <c r="I66" s="132"/>
      <c r="J66" s="132">
        <v>0</v>
      </c>
      <c r="K66" s="133"/>
      <c r="L66" s="133">
        <v>7.3529999999999998E-2</v>
      </c>
      <c r="M66" s="130"/>
      <c r="N66" s="130">
        <v>0.14000000000000001</v>
      </c>
      <c r="O66" s="131"/>
    </row>
    <row r="67" spans="1:16">
      <c r="A67" s="126"/>
      <c r="B67" s="127"/>
      <c r="C67" s="128"/>
      <c r="D67" s="129" t="s">
        <v>208</v>
      </c>
      <c r="E67" s="130"/>
      <c r="F67" s="131"/>
      <c r="G67" s="132"/>
      <c r="H67" s="132"/>
      <c r="I67" s="132"/>
      <c r="J67" s="132"/>
      <c r="K67" s="133"/>
      <c r="L67" s="133"/>
      <c r="M67" s="130"/>
      <c r="N67" s="130"/>
      <c r="O67" s="131"/>
    </row>
    <row r="68" spans="1:16">
      <c r="A68" s="126">
        <v>36</v>
      </c>
      <c r="B68" s="127" t="s">
        <v>194</v>
      </c>
      <c r="C68" s="128" t="s">
        <v>209</v>
      </c>
      <c r="D68" s="131" t="s">
        <v>210</v>
      </c>
      <c r="E68" s="130">
        <v>1</v>
      </c>
      <c r="F68" s="131" t="s">
        <v>204</v>
      </c>
      <c r="G68" s="132">
        <v>0</v>
      </c>
      <c r="H68" s="132">
        <v>2325</v>
      </c>
      <c r="I68" s="132"/>
      <c r="J68" s="132">
        <v>0</v>
      </c>
      <c r="K68" s="133">
        <v>1.16E-3</v>
      </c>
      <c r="L68" s="133">
        <v>1.16E-3</v>
      </c>
      <c r="M68" s="130"/>
      <c r="N68" s="130"/>
      <c r="O68" s="131">
        <v>20</v>
      </c>
      <c r="P68" s="1" t="s">
        <v>211</v>
      </c>
    </row>
    <row r="69" spans="1:16">
      <c r="A69" s="126"/>
      <c r="B69" s="127"/>
      <c r="C69" s="128"/>
      <c r="D69" s="134" t="s">
        <v>212</v>
      </c>
      <c r="E69" s="130">
        <v>0</v>
      </c>
      <c r="F69" s="131"/>
      <c r="G69" s="132"/>
      <c r="H69" s="132">
        <v>2325</v>
      </c>
      <c r="I69" s="132"/>
      <c r="J69" s="132">
        <v>0</v>
      </c>
      <c r="K69" s="133"/>
      <c r="L69" s="133">
        <v>1.16E-3</v>
      </c>
      <c r="M69" s="130"/>
      <c r="N69" s="130"/>
      <c r="O69" s="131"/>
    </row>
    <row r="70" spans="1:16">
      <c r="A70" s="126"/>
      <c r="B70" s="127"/>
      <c r="C70" s="128"/>
      <c r="D70" s="129" t="s">
        <v>213</v>
      </c>
      <c r="E70" s="130"/>
      <c r="F70" s="131"/>
      <c r="G70" s="132"/>
      <c r="H70" s="132"/>
      <c r="I70" s="132"/>
      <c r="J70" s="132"/>
      <c r="K70" s="133"/>
      <c r="L70" s="133"/>
      <c r="M70" s="130"/>
      <c r="N70" s="130"/>
      <c r="O70" s="131"/>
    </row>
    <row r="71" spans="1:16">
      <c r="A71" s="126">
        <v>37</v>
      </c>
      <c r="B71" s="127" t="s">
        <v>194</v>
      </c>
      <c r="C71" s="128" t="s">
        <v>214</v>
      </c>
      <c r="D71" s="131" t="s">
        <v>215</v>
      </c>
      <c r="E71" s="130">
        <v>1</v>
      </c>
      <c r="F71" s="131" t="s">
        <v>204</v>
      </c>
      <c r="G71" s="132">
        <v>0</v>
      </c>
      <c r="H71" s="132">
        <v>1240</v>
      </c>
      <c r="I71" s="132"/>
      <c r="J71" s="132">
        <v>0</v>
      </c>
      <c r="K71" s="133">
        <v>1E-4</v>
      </c>
      <c r="L71" s="133">
        <v>1E-4</v>
      </c>
      <c r="M71" s="130">
        <v>4.5999999999999999E-2</v>
      </c>
      <c r="N71" s="130">
        <v>4.5999999999999999E-2</v>
      </c>
      <c r="O71" s="131">
        <v>20</v>
      </c>
      <c r="P71" s="1" t="s">
        <v>216</v>
      </c>
    </row>
    <row r="72" spans="1:16">
      <c r="A72" s="126">
        <v>38</v>
      </c>
      <c r="B72" s="127" t="s">
        <v>194</v>
      </c>
      <c r="C72" s="128" t="s">
        <v>217</v>
      </c>
      <c r="D72" s="131" t="s">
        <v>218</v>
      </c>
      <c r="E72" s="130">
        <v>1</v>
      </c>
      <c r="F72" s="131" t="s">
        <v>219</v>
      </c>
      <c r="G72" s="132">
        <v>0</v>
      </c>
      <c r="H72" s="132">
        <v>2540</v>
      </c>
      <c r="I72" s="132"/>
      <c r="J72" s="132">
        <v>0</v>
      </c>
      <c r="K72" s="133"/>
      <c r="L72" s="133"/>
      <c r="M72" s="130"/>
      <c r="N72" s="130"/>
      <c r="O72" s="131">
        <v>20</v>
      </c>
      <c r="P72" s="1" t="s">
        <v>216</v>
      </c>
    </row>
    <row r="73" spans="1:16">
      <c r="A73" s="126"/>
      <c r="B73" s="127"/>
      <c r="C73" s="128"/>
      <c r="D73" s="134" t="s">
        <v>220</v>
      </c>
      <c r="E73" s="130">
        <v>0</v>
      </c>
      <c r="F73" s="131"/>
      <c r="G73" s="132"/>
      <c r="H73" s="132">
        <v>3780</v>
      </c>
      <c r="I73" s="132"/>
      <c r="J73" s="132">
        <v>0</v>
      </c>
      <c r="K73" s="133"/>
      <c r="L73" s="133">
        <v>1E-4</v>
      </c>
      <c r="M73" s="130"/>
      <c r="N73" s="130">
        <v>4.5999999999999999E-2</v>
      </c>
      <c r="O73" s="131"/>
    </row>
    <row r="74" spans="1:16">
      <c r="A74" s="126"/>
      <c r="B74" s="127"/>
      <c r="C74" s="128"/>
      <c r="D74" s="134" t="s">
        <v>221</v>
      </c>
      <c r="E74" s="130">
        <v>0</v>
      </c>
      <c r="F74" s="131"/>
      <c r="G74" s="132"/>
      <c r="H74" s="132">
        <v>11160</v>
      </c>
      <c r="I74" s="132"/>
      <c r="J74" s="132">
        <v>0</v>
      </c>
      <c r="K74" s="133"/>
      <c r="L74" s="133">
        <v>7.4789999999999995E-2</v>
      </c>
      <c r="M74" s="130"/>
      <c r="N74" s="130">
        <v>0.186</v>
      </c>
      <c r="O74" s="131"/>
    </row>
    <row r="75" spans="1:16">
      <c r="D75" s="20" t="s">
        <v>222</v>
      </c>
    </row>
    <row r="76" spans="1:16">
      <c r="D76" s="20" t="s">
        <v>223</v>
      </c>
    </row>
    <row r="77" spans="1:16">
      <c r="A77" s="18">
        <v>39</v>
      </c>
      <c r="B77" s="2" t="s">
        <v>224</v>
      </c>
      <c r="C77" s="3" t="s">
        <v>225</v>
      </c>
      <c r="D77" s="1" t="s">
        <v>226</v>
      </c>
      <c r="E77" s="5">
        <v>16.22</v>
      </c>
      <c r="F77" s="1" t="s">
        <v>113</v>
      </c>
      <c r="G77" s="6">
        <v>0</v>
      </c>
      <c r="H77" s="6">
        <v>2254.58</v>
      </c>
      <c r="J77" s="6">
        <v>0</v>
      </c>
      <c r="K77" s="7">
        <v>1.4999999999999999E-4</v>
      </c>
      <c r="L77" s="7">
        <v>2.4329999999999998E-3</v>
      </c>
      <c r="O77" s="1">
        <v>20</v>
      </c>
      <c r="P77" s="1" t="s">
        <v>227</v>
      </c>
    </row>
    <row r="78" spans="1:16">
      <c r="D78" s="124" t="s">
        <v>228</v>
      </c>
      <c r="E78" s="5">
        <v>0</v>
      </c>
      <c r="H78" s="6">
        <v>2254.58</v>
      </c>
      <c r="J78" s="6">
        <v>0</v>
      </c>
      <c r="L78" s="7">
        <v>2.4329999999999998E-3</v>
      </c>
    </row>
    <row r="79" spans="1:16">
      <c r="D79" s="124" t="s">
        <v>229</v>
      </c>
      <c r="E79" s="5">
        <v>0</v>
      </c>
      <c r="H79" s="6">
        <v>2254.58</v>
      </c>
      <c r="J79" s="6">
        <v>0</v>
      </c>
      <c r="L79" s="7">
        <v>2.4329999999999998E-3</v>
      </c>
    </row>
    <row r="80" spans="1:16">
      <c r="D80" s="20" t="s">
        <v>230</v>
      </c>
    </row>
    <row r="81" spans="1:16">
      <c r="D81" s="20" t="s">
        <v>231</v>
      </c>
    </row>
    <row r="82" spans="1:16">
      <c r="A82" s="18">
        <v>40</v>
      </c>
      <c r="B82" s="2" t="s">
        <v>232</v>
      </c>
      <c r="C82" s="3" t="s">
        <v>233</v>
      </c>
      <c r="D82" s="1" t="s">
        <v>234</v>
      </c>
      <c r="E82" s="5">
        <v>71</v>
      </c>
      <c r="F82" s="1" t="s">
        <v>113</v>
      </c>
      <c r="G82" s="6">
        <v>0</v>
      </c>
      <c r="H82" s="6">
        <v>1388.76</v>
      </c>
      <c r="J82" s="6">
        <v>0</v>
      </c>
      <c r="K82" s="7">
        <v>1.204E-2</v>
      </c>
      <c r="L82" s="7">
        <v>0.85484000000000004</v>
      </c>
      <c r="O82" s="1">
        <v>20</v>
      </c>
      <c r="P82" s="1" t="s">
        <v>235</v>
      </c>
    </row>
    <row r="83" spans="1:16">
      <c r="A83" s="18">
        <v>41</v>
      </c>
      <c r="B83" s="2" t="s">
        <v>106</v>
      </c>
      <c r="C83" s="3" t="s">
        <v>236</v>
      </c>
      <c r="D83" s="1" t="s">
        <v>237</v>
      </c>
      <c r="E83" s="5">
        <v>71</v>
      </c>
      <c r="F83" s="1" t="s">
        <v>113</v>
      </c>
      <c r="G83" s="6">
        <v>0</v>
      </c>
      <c r="I83" s="6">
        <v>1689.8</v>
      </c>
      <c r="J83" s="6">
        <v>0</v>
      </c>
      <c r="K83" s="7">
        <v>1E-3</v>
      </c>
      <c r="L83" s="7">
        <v>7.0999999999999994E-2</v>
      </c>
      <c r="O83" s="1">
        <v>20</v>
      </c>
      <c r="P83" s="1" t="s">
        <v>235</v>
      </c>
    </row>
    <row r="84" spans="1:16">
      <c r="D84" s="124" t="s">
        <v>238</v>
      </c>
      <c r="E84" s="5">
        <v>0</v>
      </c>
      <c r="H84" s="6">
        <v>1388.76</v>
      </c>
      <c r="I84" s="6">
        <v>1689.8</v>
      </c>
      <c r="J84" s="6">
        <v>0</v>
      </c>
      <c r="L84" s="7">
        <v>0.92584</v>
      </c>
    </row>
    <row r="85" spans="1:16">
      <c r="D85" s="124" t="s">
        <v>239</v>
      </c>
      <c r="E85" s="5">
        <v>0</v>
      </c>
      <c r="H85" s="6">
        <v>1388.76</v>
      </c>
      <c r="I85" s="6">
        <v>1689.8</v>
      </c>
      <c r="J85" s="6">
        <v>0</v>
      </c>
      <c r="L85" s="7">
        <v>0.92584</v>
      </c>
    </row>
    <row r="86" spans="1:16">
      <c r="D86" s="20" t="s">
        <v>240</v>
      </c>
    </row>
    <row r="87" spans="1:16">
      <c r="D87" s="20" t="s">
        <v>241</v>
      </c>
    </row>
    <row r="88" spans="1:16">
      <c r="A88" s="18">
        <v>42</v>
      </c>
      <c r="B88" s="2" t="s">
        <v>232</v>
      </c>
      <c r="C88" s="3" t="s">
        <v>242</v>
      </c>
      <c r="D88" s="1" t="s">
        <v>243</v>
      </c>
      <c r="E88" s="5">
        <v>32.1</v>
      </c>
      <c r="F88" s="1" t="s">
        <v>113</v>
      </c>
      <c r="G88" s="6">
        <v>0</v>
      </c>
      <c r="H88" s="6">
        <v>821.76</v>
      </c>
      <c r="J88" s="6">
        <v>0</v>
      </c>
      <c r="K88" s="7">
        <v>5.1159999999999997E-2</v>
      </c>
      <c r="L88" s="7">
        <v>1.642236</v>
      </c>
      <c r="O88" s="1">
        <v>20</v>
      </c>
      <c r="P88" s="1" t="s">
        <v>244</v>
      </c>
    </row>
    <row r="89" spans="1:16">
      <c r="A89" s="18">
        <v>43</v>
      </c>
      <c r="B89" s="2" t="s">
        <v>232</v>
      </c>
      <c r="C89" s="3" t="s">
        <v>245</v>
      </c>
      <c r="D89" s="1" t="s">
        <v>246</v>
      </c>
      <c r="E89" s="5">
        <v>32.1</v>
      </c>
      <c r="F89" s="1" t="s">
        <v>113</v>
      </c>
      <c r="G89" s="6">
        <v>0</v>
      </c>
      <c r="H89" s="6">
        <v>834.6</v>
      </c>
      <c r="J89" s="6">
        <v>0</v>
      </c>
      <c r="K89" s="7">
        <v>6.019E-2</v>
      </c>
      <c r="L89" s="7">
        <v>1.932099</v>
      </c>
      <c r="O89" s="1">
        <v>20</v>
      </c>
      <c r="P89" s="1" t="s">
        <v>244</v>
      </c>
    </row>
    <row r="90" spans="1:16">
      <c r="A90" s="18">
        <v>44</v>
      </c>
      <c r="B90" s="2" t="s">
        <v>232</v>
      </c>
      <c r="C90" s="3" t="s">
        <v>247</v>
      </c>
      <c r="D90" s="1" t="s">
        <v>248</v>
      </c>
      <c r="E90" s="5">
        <v>3.5739999999999998</v>
      </c>
      <c r="F90" s="1" t="s">
        <v>109</v>
      </c>
      <c r="G90" s="6">
        <v>0</v>
      </c>
      <c r="H90" s="6">
        <v>41.1</v>
      </c>
      <c r="J90" s="6">
        <v>0</v>
      </c>
      <c r="O90" s="1">
        <v>20</v>
      </c>
      <c r="P90" s="1" t="s">
        <v>244</v>
      </c>
    </row>
    <row r="91" spans="1:16">
      <c r="D91" s="124" t="s">
        <v>249</v>
      </c>
      <c r="E91" s="5">
        <v>0</v>
      </c>
      <c r="H91" s="6">
        <v>1697.46</v>
      </c>
      <c r="J91" s="6">
        <v>0</v>
      </c>
      <c r="L91" s="7">
        <v>3.574335</v>
      </c>
    </row>
    <row r="92" spans="1:16">
      <c r="D92" s="20" t="s">
        <v>250</v>
      </c>
    </row>
    <row r="93" spans="1:16">
      <c r="A93" s="18">
        <v>45</v>
      </c>
      <c r="B93" s="2" t="s">
        <v>251</v>
      </c>
      <c r="C93" s="3" t="s">
        <v>252</v>
      </c>
      <c r="D93" s="1" t="s">
        <v>253</v>
      </c>
      <c r="E93" s="5">
        <v>77.372</v>
      </c>
      <c r="F93" s="1" t="s">
        <v>113</v>
      </c>
      <c r="G93" s="6">
        <v>0</v>
      </c>
      <c r="H93" s="6">
        <v>665.4</v>
      </c>
      <c r="J93" s="6">
        <v>0</v>
      </c>
      <c r="K93" s="7">
        <v>2.3000000000000001E-4</v>
      </c>
      <c r="L93" s="7">
        <v>1.7795559999999998E-2</v>
      </c>
      <c r="O93" s="1">
        <v>20</v>
      </c>
      <c r="P93" s="1" t="s">
        <v>254</v>
      </c>
    </row>
    <row r="94" spans="1:16">
      <c r="D94" s="124" t="s">
        <v>255</v>
      </c>
      <c r="E94" s="5">
        <v>0</v>
      </c>
      <c r="H94" s="6">
        <v>665.4</v>
      </c>
      <c r="J94" s="6">
        <v>0</v>
      </c>
      <c r="L94" s="7">
        <v>1.7795559999999998E-2</v>
      </c>
    </row>
    <row r="95" spans="1:16">
      <c r="D95" s="20" t="s">
        <v>256</v>
      </c>
    </row>
    <row r="96" spans="1:16">
      <c r="A96" s="18">
        <v>46</v>
      </c>
      <c r="B96" s="2" t="s">
        <v>257</v>
      </c>
      <c r="C96" s="3" t="s">
        <v>258</v>
      </c>
      <c r="D96" s="1" t="s">
        <v>259</v>
      </c>
      <c r="E96" s="5">
        <v>490.04</v>
      </c>
      <c r="F96" s="1" t="s">
        <v>113</v>
      </c>
      <c r="G96" s="6">
        <v>0</v>
      </c>
      <c r="H96" s="6">
        <v>1862.15</v>
      </c>
      <c r="J96" s="6">
        <v>0</v>
      </c>
      <c r="K96" s="7">
        <v>1E-4</v>
      </c>
      <c r="L96" s="7">
        <v>4.9003999999999999E-2</v>
      </c>
      <c r="O96" s="1">
        <v>20</v>
      </c>
      <c r="P96" s="1" t="s">
        <v>260</v>
      </c>
    </row>
    <row r="97" spans="1:23">
      <c r="D97" s="124" t="s">
        <v>261</v>
      </c>
      <c r="E97" s="5">
        <v>0</v>
      </c>
      <c r="H97" s="6">
        <v>1862.15</v>
      </c>
      <c r="J97" s="6">
        <v>0</v>
      </c>
      <c r="L97" s="7">
        <v>4.9003999999999999E-2</v>
      </c>
    </row>
    <row r="98" spans="1:23">
      <c r="D98" s="124" t="s">
        <v>262</v>
      </c>
      <c r="E98" s="5">
        <v>0</v>
      </c>
      <c r="H98" s="6">
        <v>4225.01</v>
      </c>
      <c r="J98" s="6">
        <v>0</v>
      </c>
      <c r="L98" s="7">
        <v>3.6411345599999998</v>
      </c>
    </row>
    <row r="99" spans="1:23">
      <c r="D99" s="124" t="s">
        <v>263</v>
      </c>
      <c r="E99" s="5">
        <v>0</v>
      </c>
      <c r="H99" s="6">
        <v>23411.35</v>
      </c>
      <c r="I99" s="6">
        <v>1689.8</v>
      </c>
      <c r="J99" s="6">
        <v>0</v>
      </c>
      <c r="L99" s="7">
        <v>4.7022575599999996</v>
      </c>
      <c r="N99" s="5">
        <v>0.186</v>
      </c>
      <c r="W99" s="123">
        <v>51429.29</v>
      </c>
    </row>
    <row r="100" spans="1:23">
      <c r="A100" s="126"/>
      <c r="B100" s="127"/>
      <c r="C100" s="128"/>
      <c r="D100" s="129" t="s">
        <v>264</v>
      </c>
      <c r="E100" s="135" t="s">
        <v>287</v>
      </c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W100" s="123">
        <v>-4989.6000000000004</v>
      </c>
    </row>
    <row r="101" spans="1:23">
      <c r="A101" s="126"/>
      <c r="B101" s="127"/>
      <c r="C101" s="128"/>
      <c r="D101" s="129" t="s">
        <v>265</v>
      </c>
      <c r="E101" s="130"/>
      <c r="F101" s="131"/>
      <c r="G101" s="132"/>
      <c r="H101" s="132"/>
      <c r="I101" s="132"/>
      <c r="J101" s="132"/>
      <c r="K101" s="133"/>
      <c r="L101" s="133"/>
      <c r="M101" s="130"/>
      <c r="N101" s="130"/>
      <c r="O101" s="131"/>
      <c r="W101" s="123">
        <v>-11160</v>
      </c>
    </row>
    <row r="102" spans="1:23">
      <c r="A102" s="126">
        <v>47</v>
      </c>
      <c r="B102" s="127" t="s">
        <v>266</v>
      </c>
      <c r="C102" s="128" t="s">
        <v>267</v>
      </c>
      <c r="D102" s="131" t="s">
        <v>268</v>
      </c>
      <c r="E102" s="130">
        <v>1</v>
      </c>
      <c r="F102" s="131" t="s">
        <v>204</v>
      </c>
      <c r="G102" s="132">
        <v>0</v>
      </c>
      <c r="H102" s="132">
        <v>2300</v>
      </c>
      <c r="I102" s="132"/>
      <c r="J102" s="132">
        <v>0</v>
      </c>
      <c r="K102" s="133"/>
      <c r="L102" s="133"/>
      <c r="M102" s="130"/>
      <c r="N102" s="130"/>
      <c r="O102" s="131">
        <v>20</v>
      </c>
      <c r="P102" s="1" t="s">
        <v>269</v>
      </c>
      <c r="W102" s="123">
        <v>-903</v>
      </c>
    </row>
    <row r="103" spans="1:23">
      <c r="A103" s="126">
        <v>48</v>
      </c>
      <c r="B103" s="127" t="s">
        <v>266</v>
      </c>
      <c r="C103" s="128" t="s">
        <v>270</v>
      </c>
      <c r="D103" s="131" t="s">
        <v>271</v>
      </c>
      <c r="E103" s="130">
        <v>3</v>
      </c>
      <c r="F103" s="131" t="s">
        <v>139</v>
      </c>
      <c r="G103" s="132">
        <v>0</v>
      </c>
      <c r="H103" s="132">
        <v>740.4</v>
      </c>
      <c r="I103" s="132"/>
      <c r="J103" s="132">
        <v>0</v>
      </c>
      <c r="K103" s="133"/>
      <c r="L103" s="133"/>
      <c r="M103" s="130"/>
      <c r="N103" s="130"/>
      <c r="O103" s="131">
        <v>20</v>
      </c>
      <c r="P103" s="1" t="s">
        <v>269</v>
      </c>
      <c r="W103" s="123">
        <f>SUM(W99:W102)</f>
        <v>34376.69</v>
      </c>
    </row>
    <row r="104" spans="1:23">
      <c r="A104" s="126">
        <v>49</v>
      </c>
      <c r="B104" s="127" t="s">
        <v>266</v>
      </c>
      <c r="C104" s="128" t="s">
        <v>272</v>
      </c>
      <c r="D104" s="131" t="s">
        <v>273</v>
      </c>
      <c r="E104" s="130">
        <v>1</v>
      </c>
      <c r="F104" s="131" t="s">
        <v>204</v>
      </c>
      <c r="G104" s="132">
        <v>0</v>
      </c>
      <c r="H104" s="132">
        <v>678.6</v>
      </c>
      <c r="I104" s="132"/>
      <c r="J104" s="132">
        <v>0</v>
      </c>
      <c r="K104" s="133"/>
      <c r="L104" s="133"/>
      <c r="M104" s="130"/>
      <c r="N104" s="130"/>
      <c r="O104" s="131">
        <v>20</v>
      </c>
      <c r="P104" s="1" t="s">
        <v>269</v>
      </c>
    </row>
    <row r="105" spans="1:23">
      <c r="A105" s="126">
        <v>50</v>
      </c>
      <c r="B105" s="127" t="s">
        <v>266</v>
      </c>
      <c r="C105" s="128" t="s">
        <v>274</v>
      </c>
      <c r="D105" s="131" t="s">
        <v>275</v>
      </c>
      <c r="E105" s="130">
        <v>1</v>
      </c>
      <c r="F105" s="131" t="s">
        <v>204</v>
      </c>
      <c r="G105" s="132">
        <v>0</v>
      </c>
      <c r="H105" s="132">
        <v>415.6</v>
      </c>
      <c r="I105" s="132"/>
      <c r="J105" s="132">
        <v>0</v>
      </c>
      <c r="K105" s="133"/>
      <c r="L105" s="133"/>
      <c r="M105" s="130"/>
      <c r="N105" s="130"/>
      <c r="O105" s="131">
        <v>20</v>
      </c>
      <c r="P105" s="1" t="s">
        <v>269</v>
      </c>
    </row>
    <row r="106" spans="1:23">
      <c r="A106" s="126">
        <v>51</v>
      </c>
      <c r="B106" s="127" t="s">
        <v>266</v>
      </c>
      <c r="C106" s="128" t="s">
        <v>276</v>
      </c>
      <c r="D106" s="131" t="s">
        <v>277</v>
      </c>
      <c r="E106" s="130">
        <v>1</v>
      </c>
      <c r="F106" s="131" t="s">
        <v>204</v>
      </c>
      <c r="G106" s="132">
        <v>0</v>
      </c>
      <c r="H106" s="132">
        <v>855</v>
      </c>
      <c r="I106" s="132"/>
      <c r="J106" s="132">
        <v>0</v>
      </c>
      <c r="K106" s="133"/>
      <c r="L106" s="133"/>
      <c r="M106" s="130"/>
      <c r="N106" s="130"/>
      <c r="O106" s="131">
        <v>20</v>
      </c>
      <c r="P106" s="1" t="s">
        <v>269</v>
      </c>
    </row>
    <row r="107" spans="1:23">
      <c r="A107" s="126"/>
      <c r="B107" s="127"/>
      <c r="C107" s="128"/>
      <c r="D107" s="134" t="s">
        <v>278</v>
      </c>
      <c r="E107" s="130">
        <v>0</v>
      </c>
      <c r="F107" s="131"/>
      <c r="G107" s="132"/>
      <c r="H107" s="132">
        <v>4989.6000000000004</v>
      </c>
      <c r="I107" s="132"/>
      <c r="J107" s="132">
        <v>0</v>
      </c>
      <c r="K107" s="133"/>
      <c r="L107" s="133"/>
      <c r="M107" s="130"/>
      <c r="N107" s="130"/>
      <c r="O107" s="131"/>
    </row>
    <row r="108" spans="1:23">
      <c r="A108" s="126"/>
      <c r="B108" s="127"/>
      <c r="C108" s="128"/>
      <c r="D108" s="134" t="s">
        <v>279</v>
      </c>
      <c r="E108" s="130">
        <v>0</v>
      </c>
      <c r="F108" s="131"/>
      <c r="G108" s="132"/>
      <c r="H108" s="132">
        <v>4989.6000000000004</v>
      </c>
      <c r="I108" s="132"/>
      <c r="J108" s="132">
        <v>0</v>
      </c>
      <c r="K108" s="133"/>
      <c r="L108" s="133"/>
      <c r="M108" s="130"/>
      <c r="N108" s="130"/>
      <c r="O108" s="131"/>
    </row>
    <row r="109" spans="1:23">
      <c r="D109" s="124" t="s">
        <v>280</v>
      </c>
      <c r="E109" s="5">
        <v>0</v>
      </c>
      <c r="H109" s="6">
        <v>41972.859999999993</v>
      </c>
      <c r="I109" s="6">
        <v>9169.43</v>
      </c>
      <c r="J109" s="6">
        <v>0</v>
      </c>
      <c r="L109" s="7">
        <v>65.389672660000002</v>
      </c>
      <c r="N109" s="5">
        <v>6.8488199999999999</v>
      </c>
    </row>
  </sheetData>
  <mergeCells count="3">
    <mergeCell ref="E49:O49"/>
    <mergeCell ref="E59:O59"/>
    <mergeCell ref="E100:O100"/>
  </mergeCells>
  <printOptions horizontalCentered="1"/>
  <pageMargins left="0.4" right="0.34" top="0.62992125984251968" bottom="0.61" header="0.51181102362204722" footer="0.35433070866141736"/>
  <pageSetup paperSize="9" orientation="portrait" r:id="rId1"/>
  <headerFooter alignWithMargins="0">
    <oddFooter>&amp;L&amp;"Arial Narrow,obyčejné"&amp;8tlačivo: ODIS B10&amp;R&amp;"Arial Narrow,obyčejné"&amp;8Strana&amp;"Arial,obyčejné"&amp;10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Krycí list</vt:lpstr>
      <vt:lpstr>Prehľad</vt:lpstr>
      <vt:lpstr>Prehľad!Názvy_tlače</vt:lpstr>
      <vt:lpstr>'Krycí list'!Oblasť_tlače</vt:lpstr>
      <vt:lpstr>Prehľad!Oblasť_tlače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Roman Mikušinec</cp:lastModifiedBy>
  <cp:lastPrinted>2020-01-14T08:26:21Z</cp:lastPrinted>
  <dcterms:created xsi:type="dcterms:W3CDTF">1999-04-06T07:39:42Z</dcterms:created>
  <dcterms:modified xsi:type="dcterms:W3CDTF">2020-01-14T18:29:06Z</dcterms:modified>
</cp:coreProperties>
</file>